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drew/Dropbox (South Park BID)/SPBID Team Folder/Databases/Development/Quarterly Updated Spreadsheets/"/>
    </mc:Choice>
  </mc:AlternateContent>
  <xr:revisionPtr revIDLastSave="0" documentId="13_ncr:1_{D3ED3951-12B6-8E4F-8858-21737108978F}" xr6:coauthVersionLast="47" xr6:coauthVersionMax="47" xr10:uidLastSave="{00000000-0000-0000-0000-000000000000}"/>
  <bookViews>
    <workbookView xWindow="1900" yWindow="560" windowWidth="25660" windowHeight="16420" tabRatio="786" xr2:uid="{00000000-000D-0000-FFFF-FFFF00000000}"/>
  </bookViews>
  <sheets>
    <sheet name="ALL" sheetId="16" r:id="rId1"/>
    <sheet name="Nov 2021" sheetId="17" r:id="rId2"/>
    <sheet name="Unique list" sheetId="13" state="hidden" r:id="rId3"/>
  </sheets>
  <definedNames>
    <definedName name="_xlnm._FilterDatabase" localSheetId="0" hidden="1">ALL!$A$1:$AD$136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16" l="1"/>
  <c r="K19" i="16" s="1"/>
  <c r="K18" i="16"/>
  <c r="F140" i="16"/>
  <c r="H13" i="16"/>
  <c r="K13" i="16" s="1"/>
  <c r="H16" i="16"/>
  <c r="H15" i="16"/>
  <c r="H8" i="16"/>
  <c r="H5" i="16"/>
  <c r="H3" i="16"/>
  <c r="H76" i="16"/>
  <c r="H23" i="16"/>
  <c r="K23" i="16" s="1"/>
  <c r="C42" i="17"/>
  <c r="B42" i="17"/>
  <c r="C39" i="17"/>
  <c r="B39" i="17"/>
  <c r="C27" i="17"/>
  <c r="B27" i="17"/>
  <c r="C9" i="17"/>
  <c r="B9" i="17"/>
  <c r="J140" i="16" l="1"/>
  <c r="I140" i="16"/>
  <c r="G140" i="16"/>
  <c r="K22" i="16" l="1"/>
  <c r="H14" i="16"/>
  <c r="K14" i="16" s="1"/>
  <c r="H86" i="16"/>
  <c r="K86" i="16" s="1"/>
  <c r="H75" i="16"/>
  <c r="K75" i="16" s="1"/>
  <c r="H25" i="16"/>
  <c r="H59" i="16"/>
  <c r="H85" i="16"/>
  <c r="K61" i="16"/>
  <c r="K62" i="16"/>
  <c r="K63" i="16"/>
  <c r="K64" i="16"/>
  <c r="K65" i="16"/>
  <c r="K66" i="16"/>
  <c r="K67" i="16"/>
  <c r="K68" i="16"/>
  <c r="K74" i="16"/>
  <c r="K87" i="16"/>
  <c r="K88" i="16"/>
  <c r="K89" i="16"/>
  <c r="K90" i="16"/>
  <c r="K69" i="16"/>
  <c r="K70" i="16"/>
  <c r="K71" i="16"/>
  <c r="M27" i="16"/>
  <c r="K78" i="16"/>
  <c r="K79" i="16"/>
  <c r="M84" i="16"/>
  <c r="K84" i="16"/>
  <c r="M83" i="16"/>
  <c r="K83" i="16"/>
  <c r="M82" i="16"/>
  <c r="K82" i="16"/>
  <c r="M81" i="16"/>
  <c r="K81" i="16"/>
  <c r="K80" i="16"/>
  <c r="K77" i="16"/>
  <c r="K37" i="16"/>
  <c r="K26" i="16"/>
  <c r="K51" i="16"/>
  <c r="K30" i="16"/>
  <c r="K31" i="16"/>
  <c r="M58" i="16"/>
  <c r="K58" i="16"/>
  <c r="K35" i="16"/>
  <c r="K48" i="16"/>
  <c r="K47" i="16"/>
  <c r="K43" i="16"/>
  <c r="K57" i="16"/>
  <c r="M56" i="16"/>
  <c r="K56" i="16"/>
  <c r="K27" i="16"/>
  <c r="M55" i="16"/>
  <c r="K55" i="16"/>
  <c r="K34" i="16"/>
  <c r="K45" i="16"/>
  <c r="K39" i="16"/>
  <c r="K46" i="16"/>
  <c r="K50" i="16"/>
  <c r="K38" i="16"/>
  <c r="K49" i="16"/>
  <c r="M95" i="16"/>
  <c r="K95" i="16"/>
  <c r="K33" i="16"/>
  <c r="K36" i="16"/>
  <c r="K40" i="16"/>
  <c r="M54" i="16"/>
  <c r="K54" i="16"/>
  <c r="K42" i="16"/>
  <c r="K41" i="16"/>
  <c r="M53" i="16"/>
  <c r="K53" i="16"/>
  <c r="K44" i="16"/>
  <c r="K29" i="16"/>
  <c r="K32" i="16"/>
  <c r="M52" i="16"/>
  <c r="K52" i="16"/>
  <c r="K28" i="16"/>
  <c r="K60" i="16"/>
  <c r="K24" i="16"/>
  <c r="K2" i="16"/>
</calcChain>
</file>

<file path=xl/sharedStrings.xml><?xml version="1.0" encoding="utf-8"?>
<sst xmlns="http://schemas.openxmlformats.org/spreadsheetml/2006/main" count="749" uniqueCount="354">
  <si>
    <t>Proposed</t>
  </si>
  <si>
    <t>Historic Core</t>
  </si>
  <si>
    <t>South Park</t>
  </si>
  <si>
    <t>1133 Hope Tower</t>
  </si>
  <si>
    <t>1400 S. Figueroa</t>
  </si>
  <si>
    <t>Project Name</t>
  </si>
  <si>
    <t>Address</t>
  </si>
  <si>
    <t>Onyx Phase 2</t>
  </si>
  <si>
    <t>Completed</t>
  </si>
  <si>
    <t>Circa</t>
  </si>
  <si>
    <t>Jade Enterprises</t>
  </si>
  <si>
    <t>Oceanwide</t>
  </si>
  <si>
    <t>Onni</t>
  </si>
  <si>
    <t>Q1 2016</t>
  </si>
  <si>
    <t>Oceanwide Plaza</t>
  </si>
  <si>
    <t>The Emerald</t>
  </si>
  <si>
    <t>Crescent Heights</t>
  </si>
  <si>
    <t>Sheraton</t>
  </si>
  <si>
    <t>Hilton Checkers</t>
  </si>
  <si>
    <t>Biltmore</t>
  </si>
  <si>
    <t>Ace Hotel</t>
  </si>
  <si>
    <t>Omni</t>
  </si>
  <si>
    <t>Bonaventure</t>
  </si>
  <si>
    <t>Standard</t>
  </si>
  <si>
    <t>LA Hotel</t>
  </si>
  <si>
    <t>Hotel Indigo</t>
  </si>
  <si>
    <t>Freehand</t>
  </si>
  <si>
    <t>Proper Hotel</t>
  </si>
  <si>
    <t>Nomad</t>
  </si>
  <si>
    <t>Hoxton</t>
  </si>
  <si>
    <t>Empire Hotel</t>
  </si>
  <si>
    <t>Lightstone</t>
  </si>
  <si>
    <t>Cambria</t>
  </si>
  <si>
    <t>1334 Flower</t>
  </si>
  <si>
    <t>1320 Flower</t>
  </si>
  <si>
    <t>1323 Grand</t>
  </si>
  <si>
    <t>Onni Olympic and Hill</t>
  </si>
  <si>
    <t>1600 Figueroa</t>
  </si>
  <si>
    <t>Olympia</t>
  </si>
  <si>
    <t>Q1 2017</t>
  </si>
  <si>
    <t>JW Marriott Epansion</t>
  </si>
  <si>
    <t>Aven</t>
  </si>
  <si>
    <t>1317 Hope</t>
  </si>
  <si>
    <t>FMB Development</t>
  </si>
  <si>
    <t>Dave Gordon</t>
  </si>
  <si>
    <t>City Lights on Fig</t>
  </si>
  <si>
    <t>Intercontenental</t>
  </si>
  <si>
    <t>LENDLEASE</t>
  </si>
  <si>
    <r>
      <rPr>
        <b/>
        <sz val="11"/>
        <color theme="1"/>
        <rFont val="Calibri"/>
        <family val="2"/>
        <scheme val="minor"/>
      </rPr>
      <t>Elycia Thomas</t>
    </r>
    <r>
      <rPr>
        <sz val="11"/>
        <color theme="1"/>
        <rFont val="Calibri"/>
        <family val="2"/>
        <scheme val="minor"/>
      </rPr>
      <t xml:space="preserve">
Asst. Project Manager
elycia.thomas@lendlease.com
cell: (323) 696-5116</t>
    </r>
  </si>
  <si>
    <t>Onni Group</t>
  </si>
  <si>
    <t>Mark Spector,Development Manager, mspector@onni.com, office: 213-629-2041, cell: 323-344-3274</t>
  </si>
  <si>
    <t>Herald Examiner</t>
  </si>
  <si>
    <t>The Condor LLC</t>
  </si>
  <si>
    <t>1400 Flower</t>
  </si>
  <si>
    <t>DHG Family Trust
Quantum Capital Partners and Pacific Southwest Realty Service</t>
  </si>
  <si>
    <t>L &amp; R</t>
  </si>
  <si>
    <t>Trical Construction Inc</t>
  </si>
  <si>
    <t>Figueroa Centre</t>
  </si>
  <si>
    <t>Regalian LLC</t>
  </si>
  <si>
    <t>Olymfig26 LLC, Ben Neman</t>
  </si>
  <si>
    <t>Alma Development</t>
  </si>
  <si>
    <t>AEG</t>
  </si>
  <si>
    <t>Crown Group</t>
  </si>
  <si>
    <t>Miyako Hotel</t>
  </si>
  <si>
    <t>DoubleTree</t>
  </si>
  <si>
    <t>AECOM</t>
  </si>
  <si>
    <t>1600 Flower</t>
  </si>
  <si>
    <t>1120 S. Olive</t>
  </si>
  <si>
    <t>Mack Real Estate Group</t>
  </si>
  <si>
    <t>Blue Arch Investments</t>
  </si>
  <si>
    <t>Total Units</t>
  </si>
  <si>
    <t>E on Grand</t>
  </si>
  <si>
    <t>Axis - 12th and Broadway</t>
  </si>
  <si>
    <t>Olive DTLA</t>
  </si>
  <si>
    <t>Wren</t>
  </si>
  <si>
    <t>Windsor 1000 Grand</t>
  </si>
  <si>
    <t>Met Lofts</t>
  </si>
  <si>
    <t>717 Olympic</t>
  </si>
  <si>
    <t>Apex</t>
  </si>
  <si>
    <t>G12</t>
  </si>
  <si>
    <t>City Lights</t>
  </si>
  <si>
    <t>Avant</t>
  </si>
  <si>
    <t>Packard Lofts</t>
  </si>
  <si>
    <t>Olympic and Olive</t>
  </si>
  <si>
    <t xml:space="preserve">Hope Village </t>
  </si>
  <si>
    <t>Hubbard Arms Apts.</t>
  </si>
  <si>
    <t>Mercy Housing</t>
  </si>
  <si>
    <t>Villa de Pueblo</t>
  </si>
  <si>
    <t>Villa Flores</t>
  </si>
  <si>
    <t>Portsmouth Hotel</t>
  </si>
  <si>
    <t>916 Georgia</t>
  </si>
  <si>
    <t>Oviatt</t>
  </si>
  <si>
    <t>Young Apartments</t>
  </si>
  <si>
    <t>New Carver</t>
  </si>
  <si>
    <t>Villa de la Esperanza</t>
  </si>
  <si>
    <t>Villa Metropolitano</t>
  </si>
  <si>
    <t>Telacu Plaza</t>
  </si>
  <si>
    <t>Ten50</t>
  </si>
  <si>
    <t>Luma</t>
  </si>
  <si>
    <t>Evo</t>
  </si>
  <si>
    <t>Ritz</t>
  </si>
  <si>
    <t>Concerto</t>
  </si>
  <si>
    <t>Grand Lofts</t>
  </si>
  <si>
    <t>Flower St. Lofts</t>
  </si>
  <si>
    <t>Onyx</t>
  </si>
  <si>
    <t>Axis 11th</t>
  </si>
  <si>
    <t>Office</t>
  </si>
  <si>
    <t>Alina</t>
  </si>
  <si>
    <t>Relevant Group</t>
  </si>
  <si>
    <t>Hyatt Centric</t>
  </si>
  <si>
    <t>1323 Flower</t>
  </si>
  <si>
    <t>LA Athletic Club</t>
  </si>
  <si>
    <t>Firehouse Hotel</t>
  </si>
  <si>
    <t>The Eden</t>
  </si>
  <si>
    <t>Vara</t>
  </si>
  <si>
    <t>City Century</t>
  </si>
  <si>
    <t>1317 S Grand</t>
  </si>
  <si>
    <t>Housing Diversity Corporation</t>
  </si>
  <si>
    <t>Status</t>
  </si>
  <si>
    <t>District</t>
  </si>
  <si>
    <t>Residential- Condo</t>
  </si>
  <si>
    <t xml:space="preserve">South Park </t>
  </si>
  <si>
    <t xml:space="preserve">Under Construction </t>
  </si>
  <si>
    <t>Hotel</t>
  </si>
  <si>
    <t xml:space="preserve">Hotel </t>
  </si>
  <si>
    <t>Residential- Apartment</t>
  </si>
  <si>
    <t xml:space="preserve">Type </t>
  </si>
  <si>
    <t>Population at 95%</t>
  </si>
  <si>
    <t>717 Olympic Blvd, Los Angeles, CA 90015</t>
  </si>
  <si>
    <t>900 S Figueroa St, Los Angeles, CA 90015</t>
  </si>
  <si>
    <t>1420 S Figueroa St, Los Angeles, CA 90015</t>
  </si>
  <si>
    <t>1120 S Grand Ave, Los Angeles, CA 90015</t>
  </si>
  <si>
    <t>1200 S Figueroa St, Los Angeles, CA 90015</t>
  </si>
  <si>
    <t>1300 S Figueroa St, Los Angeles, CA 90015</t>
  </si>
  <si>
    <t>901 S Flower St, Los Angeles, CA 90015</t>
  </si>
  <si>
    <t>1249 S Grand Ave, Los Angeles, CA 90015</t>
  </si>
  <si>
    <t>1111 S Grand Ave, Los Angeles, CA 90015</t>
  </si>
  <si>
    <t>1155 S Grand Ave, Los Angeles, CA 90015</t>
  </si>
  <si>
    <t>1130 S Flower St, Los Angeles, CA 90015</t>
  </si>
  <si>
    <t>1100 S Grand Ave, Los Angeles, CA 90015</t>
  </si>
  <si>
    <t>1100 S Hope St, Los Angeles, CA 90015</t>
  </si>
  <si>
    <t>1050 S Flower St, Los Angeles, CA 90015</t>
  </si>
  <si>
    <t>1243 S Olive St, Los Angeles, CA 90015</t>
  </si>
  <si>
    <t>424 W Pico Blvd, Los Angeles, CA 90015</t>
  </si>
  <si>
    <t>1000 S Hope St, Los Angeles, CA 90015</t>
  </si>
  <si>
    <t>1050 S Grand Ave, Los Angeles, CA 90015</t>
  </si>
  <si>
    <t>1230 S Olive St, Los Angeles, CA 90015</t>
  </si>
  <si>
    <t>1130 S Hope St</t>
  </si>
  <si>
    <t>ARRIS</t>
  </si>
  <si>
    <t>1099 Grand Ave</t>
  </si>
  <si>
    <t>1411 S Flower St</t>
  </si>
  <si>
    <t>Greystar</t>
  </si>
  <si>
    <t>Housing Diversity Corp.</t>
  </si>
  <si>
    <t>Developer/Mgmt Company</t>
  </si>
  <si>
    <t># Occupied Units (Aug. '21)</t>
  </si>
  <si>
    <t>Pop. Est. Aug. '21</t>
  </si>
  <si>
    <t>1328 S Hope St., Los Angeles, CA  90015</t>
  </si>
  <si>
    <t>Hope Manor</t>
  </si>
  <si>
    <t>1332 S Hope St, Los Angeles, CA 90015</t>
  </si>
  <si>
    <t xml:space="preserve">akienzle@greystar.com </t>
  </si>
  <si>
    <t>DHong@HollandPartnerGroup.com</t>
  </si>
  <si>
    <t>apextheonemgr@greystar.com</t>
  </si>
  <si>
    <t>rbihr@essex.com</t>
  </si>
  <si>
    <t>MHamm@MillCreekPlaces.com</t>
  </si>
  <si>
    <t>manager@citylightsonfig.com</t>
  </si>
  <si>
    <t>joesanchez@mosscompany.com</t>
  </si>
  <si>
    <t>yhwang@1010dev.org</t>
  </si>
  <si>
    <t>1001 S Hope St, Los Angeles, CA 90015</t>
  </si>
  <si>
    <t>lili@actionapartments.com</t>
  </si>
  <si>
    <t>1355 S Hope St, Los Angeles, CA 90015</t>
  </si>
  <si>
    <t>yortega@mercyhousing.org</t>
  </si>
  <si>
    <t>1500 S Grand Ave, Los Angeles, CA 90015</t>
  </si>
  <si>
    <t>valvarez@BerkshireResi.com</t>
  </si>
  <si>
    <t>Luis.Mcbride@skidrow.org</t>
  </si>
  <si>
    <t>1624 S Hope St, Los Angeles, CA 90015</t>
  </si>
  <si>
    <t>Tlett@udr.com</t>
  </si>
  <si>
    <t xml:space="preserve">1001 S Olive St, Los Angeles, CA 90015 </t>
  </si>
  <si>
    <t>hcohen@oakwood.com</t>
  </si>
  <si>
    <t>Oakwood</t>
  </si>
  <si>
    <t>1315 S Flower St, Los Angeles, CA 90015</t>
  </si>
  <si>
    <t>1315flower@iagpm.com</t>
  </si>
  <si>
    <t>1033 S Hope St, Los Angeles, CA 90015</t>
  </si>
  <si>
    <t>plaza@telacu.com</t>
  </si>
  <si>
    <t>villadelaesperanza@solari-ent.com</t>
  </si>
  <si>
    <t>villadepueblo@solari-ent.com</t>
  </si>
  <si>
    <t>housingco@sbcglobal.net</t>
  </si>
  <si>
    <t>1020 S Flower St, Los Angeles, CA 90015</t>
  </si>
  <si>
    <t>1441 S Hope St, Los Angeles, CA 90015</t>
  </si>
  <si>
    <t>1000 S Grand Ave, Los Angeles, CA 90015</t>
  </si>
  <si>
    <t>cmeholic@windsorcommunities.com</t>
  </si>
  <si>
    <t>aromero@mackmgmt.com</t>
  </si>
  <si>
    <t>young@abodecommunities.org</t>
  </si>
  <si>
    <t>1619 S Grand Ave, Los Angeles, CA 90015</t>
  </si>
  <si>
    <t>1308 S Hill St, Los Angeles, CA 90015</t>
  </si>
  <si>
    <t>1401 S Hope St, Los Angeles, CA 90015</t>
  </si>
  <si>
    <t>1133hopedtlamgr@greystar.com</t>
  </si>
  <si>
    <t>Hope + Flower</t>
  </si>
  <si>
    <t>joneill@onni.com</t>
  </si>
  <si>
    <t>kboodsayaskul@actionlife.com</t>
  </si>
  <si>
    <t>Elleven</t>
  </si>
  <si>
    <t>sthompson@actionlife.com</t>
  </si>
  <si>
    <t>aharris@actionlife.com</t>
  </si>
  <si>
    <t>mheredia@actionlife.com;
aharris@actionlife.com</t>
  </si>
  <si>
    <t>1325 S Hope</t>
  </si>
  <si>
    <t>1325 S Hope St, Los Angeles, CA 90015</t>
  </si>
  <si>
    <t>Benjamin Gutierrez</t>
  </si>
  <si>
    <t>Casaloma LA Apartments</t>
  </si>
  <si>
    <t>208 W 14th St, Los Angeles, CA 90015</t>
  </si>
  <si>
    <t>casaloma208@gmail.com</t>
  </si>
  <si>
    <t>Fred Lead Properties</t>
  </si>
  <si>
    <t>1220 S Olive St, Los Angeles, CA 90015</t>
  </si>
  <si>
    <t>1200 S Grand Ave, Los Angeles, CA 90015</t>
  </si>
  <si>
    <t>La Primavera Apartments</t>
  </si>
  <si>
    <t>1330 S Olive St, Los Angeles, CA 90015</t>
  </si>
  <si>
    <t>laprimavera@barkermgt.com</t>
  </si>
  <si>
    <t>900 W Olympic Blvd, Los Angeles, CA 90015</t>
  </si>
  <si>
    <t>1212 Flower St, Los Angeles, CA 90015</t>
  </si>
  <si>
    <t>700 W 9th St, Los Angeles, CA 90015</t>
  </si>
  <si>
    <t>916 Georgia St, Los Angeles, CA 90015</t>
  </si>
  <si>
    <t>1200 S Broadway, Los Angeles, CA 90015</t>
  </si>
  <si>
    <t>cmaddox@avenue5.com</t>
  </si>
  <si>
    <t>carrie.spain@ritzcarlton.com</t>
  </si>
  <si>
    <t>155 W 11th St, Los Angeles, CA 90015</t>
  </si>
  <si>
    <t>georgia916@concord-re.com</t>
  </si>
  <si>
    <t>CDiaz@mackmgmt.com</t>
  </si>
  <si>
    <t>luke.banham@greystar.com;
circalarsmgr@greystar.com</t>
  </si>
  <si>
    <t>lsasseville@actionlife.com</t>
  </si>
  <si>
    <t>priscillan@partnerscm.com</t>
  </si>
  <si>
    <t>hopemanor@solari-ent.com</t>
  </si>
  <si>
    <t>flanglois@actionlife.com</t>
  </si>
  <si>
    <t>onyxcamgr@greystar.com</t>
  </si>
  <si>
    <t>christiantaboada@mosscompany.com</t>
  </si>
  <si>
    <t>1133 S Hope St, Los Angeles, CA 90015</t>
  </si>
  <si>
    <t>1323 S Grand Ave, Los Angeles, CA 90015</t>
  </si>
  <si>
    <t>1301 S Hope St, Los Angeles, CA 90015</t>
  </si>
  <si>
    <t>1334 S Flower St, Los Angeles, CA 90015</t>
  </si>
  <si>
    <t>1201 S Grand Ave, Los Angeles, CA 90015</t>
  </si>
  <si>
    <t>925 S Figueroa St, Los Angeles, CA 90015</t>
  </si>
  <si>
    <t>1045 S Olive St, Los Angeles, CA 90015</t>
  </si>
  <si>
    <t>1120 S Olive St, Los Angeles, CA 90015</t>
  </si>
  <si>
    <t>1111 S Hill St, Los Angeles, CA 90015</t>
  </si>
  <si>
    <t>1233 S Grand Ave, Los Angeles, CA 90015</t>
  </si>
  <si>
    <t>1600 S Figueroa St, Los Angeles, CA 90015</t>
  </si>
  <si>
    <t>1138 S Broadway, Los Angeles, CA 90015</t>
  </si>
  <si>
    <t>1340 S Olive St, Los Angeles, CA 90015</t>
  </si>
  <si>
    <t>1317 S Hope St, Los Angeles, CA 90015</t>
  </si>
  <si>
    <t>1400 S Figueroa St, Los Angeles, CA 90015</t>
  </si>
  <si>
    <t>1411 S Flower St, Los Angeles, CA 90015</t>
  </si>
  <si>
    <t>1099 S Grand Ave, Los Angeles, CA 90015</t>
  </si>
  <si>
    <t>Downtown Central</t>
  </si>
  <si>
    <t xml:space="preserve"> MFA 8TH GRAND AND HOPE LLC Representative: MAYER BROWN LLP</t>
  </si>
  <si>
    <t>754 S Hope St. Los Angeles, CA 90017</t>
  </si>
  <si>
    <t>Residential- Mixed</t>
  </si>
  <si>
    <t>EDGAR KHALATIAN (213)229-9548</t>
  </si>
  <si>
    <t>Mixed use - residential and retail</t>
  </si>
  <si>
    <t>717 N Hill Street</t>
  </si>
  <si>
    <t>TRJLA LLC, Jeremy Chan (626) 235-4286</t>
  </si>
  <si>
    <t>Hope Street 1 LLC- Domyan Properties</t>
  </si>
  <si>
    <t>ELLIOT TISHBI [ Company: TICBEE'S LLC ]</t>
  </si>
  <si>
    <t>Entitled</t>
  </si>
  <si>
    <t>Retail SF</t>
  </si>
  <si>
    <t>Office SF</t>
  </si>
  <si>
    <t>WITHDRAWN</t>
  </si>
  <si>
    <t>La Gateway LLC</t>
  </si>
  <si>
    <t>JACOB TABAN [ Company: VENICE HOPE GROUP LLC ]</t>
  </si>
  <si>
    <t>926 James Wood Blvd LLC</t>
  </si>
  <si>
    <t>M&amp;A Gabaee, CA LP</t>
  </si>
  <si>
    <t>Khosrow Pakravan, The Condor LLC</t>
  </si>
  <si>
    <t>Morrison Hotel and Residential Development</t>
  </si>
  <si>
    <t>10, 700</t>
  </si>
  <si>
    <t xml:space="preserve">Completed </t>
  </si>
  <si>
    <t>AECOM/Mack Urban 12th and Olive</t>
  </si>
  <si>
    <t>Fig+ Pico (Lightstone)</t>
  </si>
  <si>
    <t>Under Construction</t>
  </si>
  <si>
    <t>1320 S. Flower</t>
  </si>
  <si>
    <t>1320 S. Flower Street Los Angeles</t>
  </si>
  <si>
    <t>JAYESH AND KETAN KUMAR [ Company: 1318 FLOWER STREET, LLC ]</t>
  </si>
  <si>
    <t>1370 S. Flower</t>
  </si>
  <si>
    <t>LEON ADHOOT [ Company: OXLEY PLACE, LLC ]</t>
  </si>
  <si>
    <t>TOTAL</t>
  </si>
  <si>
    <t>UNDER CONSTRUCTION</t>
  </si>
  <si>
    <t>Oceanwide Plaza: Oceanwide (504 units, 184 keys)</t>
  </si>
  <si>
    <t>Dual Branded Moxy and AC Hotels: Lightstone (727 keys)</t>
  </si>
  <si>
    <t>Emerald: Jade Enterprises (154 units)</t>
  </si>
  <si>
    <t>1320 Flower Hotel (43 keys)</t>
  </si>
  <si>
    <t>1317 Hope (38 units)</t>
  </si>
  <si>
    <t>1317 Grand (151 units)</t>
  </si>
  <si>
    <t>California Hospital Expansion</t>
  </si>
  <si>
    <t>Residential Units</t>
  </si>
  <si>
    <t>Hotel Keys</t>
  </si>
  <si>
    <t>Total</t>
  </si>
  <si>
    <t>ENTITLED</t>
  </si>
  <si>
    <t>Olympia: City Century (879 units, 1000 keys)</t>
  </si>
  <si>
    <t>Cambria Hotel: PPP (247 keys)</t>
  </si>
  <si>
    <t>Olympic Tower: Ben Neman (374 units, 373 keys)</t>
  </si>
  <si>
    <t>W Hotel: 1020 S. Figueroa (435 units, 300 keys)</t>
  </si>
  <si>
    <t>Convention Center Expansion</t>
  </si>
  <si>
    <t>1411 Flower (227 units)</t>
  </si>
  <si>
    <t>1099 Grand (160 Keys)</t>
  </si>
  <si>
    <t>1233 Grand VARA: City Century (161 units)</t>
  </si>
  <si>
    <t>Onyx Phase II: Jade Enterprises (248 units)</t>
  </si>
  <si>
    <t>1334 Flower (177 units)</t>
  </si>
  <si>
    <t>1370 Flower (147 units)</t>
  </si>
  <si>
    <t>11th and Olive: Crescent Heights (794 units)</t>
  </si>
  <si>
    <t>1115 Olive: Mack R.E. Group (536 units)</t>
  </si>
  <si>
    <t>12th and Olive: AECOM Capital (258 keys)</t>
  </si>
  <si>
    <t>Onni Olympic: (700 units)</t>
  </si>
  <si>
    <t>PROPOSED</t>
  </si>
  <si>
    <t>JW Marriott Expansion: AEG (861 keys)</t>
  </si>
  <si>
    <t>1323 Flower: Tishbees, LLC (48 units, 132 keys)</t>
  </si>
  <si>
    <t>1130 S Hope St (144 units)</t>
  </si>
  <si>
    <t>1201 Grand: ARRIS City Century (312 units)</t>
  </si>
  <si>
    <t>Morrison Hotel : Relevant Group (100 units, 473 keys)</t>
  </si>
  <si>
    <t xml:space="preserve">1600 Flower: (250 units, 300 keys) </t>
  </si>
  <si>
    <t>1323 Grand (284 units)</t>
  </si>
  <si>
    <t>1120 Olive: Mack R.E. Group (713 units)</t>
  </si>
  <si>
    <t>1111 S. Hill: South Hill Holdings (319 units, 160 Keys)</t>
  </si>
  <si>
    <t>Grand Total (U/C, Entitled, Seeking Entitlement)</t>
  </si>
  <si>
    <t>Shenzen Hazens W Hotel (Luxe Hotel Site)</t>
  </si>
  <si>
    <t>Shenzen Hazen Residential (Luxe Hotel Site)</t>
  </si>
  <si>
    <t>Shenzhen Hazens</t>
  </si>
  <si>
    <t>AECOM/Mack 12th and Olive Hotel</t>
  </si>
  <si>
    <t>Carwash Site / Olympic Tower</t>
  </si>
  <si>
    <t>Hotel Rooms</t>
  </si>
  <si>
    <t>TERMINATED</t>
  </si>
  <si>
    <t>Park Hyatt Oceanwide Plaza</t>
  </si>
  <si>
    <t>Crown Group 11th &amp; Hill</t>
  </si>
  <si>
    <t>1600 Flower Street, Los Angeles, CA 90015</t>
  </si>
  <si>
    <t>Georgetown -Michael Fischer</t>
  </si>
  <si>
    <t>1130 S Hope Street  Los Angeles, CA 90015</t>
  </si>
  <si>
    <t>1020 S. Figueroa Street  Los Angeles, CA 90015</t>
  </si>
  <si>
    <t>1155 S.Olive Street  Los Angeles, CA 90015</t>
  </si>
  <si>
    <t>949 S. Figueroa Street Los Angeles, CA 90015</t>
  </si>
  <si>
    <t>1000 S. Hill Street Los Angeles, CA 90015</t>
  </si>
  <si>
    <t>1025 Olympic Boulevard, Los Angeles, CA 90015</t>
  </si>
  <si>
    <t>1101 Flower Street Los Angeles, CA 90015</t>
  </si>
  <si>
    <t>1111 S Hill Street Los Angeles, CA 90015</t>
  </si>
  <si>
    <t>1400 S Flower Street, Los Angeles, CA 90015</t>
  </si>
  <si>
    <t>1370 S. Flower Street Los Angeles 90015</t>
  </si>
  <si>
    <t>1340 S. Hill Street Los Angeles, CA 90015</t>
  </si>
  <si>
    <t>1317 S Grand Avenue Los Angeles, CA 90015</t>
  </si>
  <si>
    <t>Pico Boulevard and Hope Streets Los Angeles, CA 90015</t>
  </si>
  <si>
    <t>1115 S. Olive Street Los Angeles, CA 90015</t>
  </si>
  <si>
    <t>1323 S.Flower Street Los Angeles, CA 90015</t>
  </si>
  <si>
    <t>11th Street and Broadway Los Angeles, CA 90015</t>
  </si>
  <si>
    <t>1600 Flower Street Los Angeles, CA 90015</t>
  </si>
  <si>
    <t>11th and Broadway  Los Angeles, CA 90015</t>
  </si>
  <si>
    <t>926 James Woods Boulevard Los Angeles, CA 90015</t>
  </si>
  <si>
    <t>1600 Figueroa Street Los Angeles, CA 90015</t>
  </si>
  <si>
    <t>Olympic Boulevard and Georgia Street Street Los Angeles, CA 90015</t>
  </si>
  <si>
    <t>1025 Olympic Boulevard Los Angeles, CA 90015</t>
  </si>
  <si>
    <t>601 W Pico Boulevard Los Angeles, CA 90015</t>
  </si>
  <si>
    <t>1300 S. Figueroa Street Los Angeles, CA 90015</t>
  </si>
  <si>
    <t>1323 S. Flower Street Los Angeles, CA 90015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</si>
</sst>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sz val="11"/>
      <name val="Arial"/>
      <family val="1"/>
    </font>
    <font>
      <sz val="12"/>
      <color rgb="FF212529"/>
      <name val="Helvetica Neue"/>
      <family val="2"/>
    </font>
    <font>
      <sz val="11"/>
      <color rgb="FF212529"/>
      <name val="Calibri"/>
      <family val="2"/>
      <scheme val="minor"/>
    </font>
    <font>
      <sz val="12"/>
      <color theme="1"/>
      <name val="Calibri (Body)"/>
    </font>
    <font>
      <sz val="10"/>
      <color theme="1"/>
      <name val="Helvetica Neue"/>
      <family val="2"/>
    </font>
    <font>
      <sz val="14"/>
      <color rgb="FF000000"/>
      <name val="Poppins"/>
    </font>
    <font>
      <i/>
      <sz val="14"/>
      <color rgb="FF000000"/>
      <name val="Poppins"/>
    </font>
    <font>
      <sz val="14"/>
      <color theme="1"/>
      <name val="Poppins Regula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164" fontId="0" fillId="0" borderId="0" xfId="1" applyNumberFormat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164" fontId="10" fillId="0" borderId="0" xfId="0" applyNumberFormat="1" applyFont="1"/>
    <xf numFmtId="0" fontId="0" fillId="0" borderId="0" xfId="0" applyFill="1"/>
    <xf numFmtId="0" fontId="10" fillId="0" borderId="0" xfId="0" applyFont="1"/>
    <xf numFmtId="0" fontId="9" fillId="2" borderId="0" xfId="0" applyFont="1" applyFill="1" applyAlignment="1">
      <alignment horizontal="center" vertical="center"/>
    </xf>
    <xf numFmtId="0" fontId="0" fillId="0" borderId="1" xfId="0" applyBorder="1"/>
    <xf numFmtId="0" fontId="0" fillId="3" borderId="0" xfId="0" applyFill="1"/>
    <xf numFmtId="0" fontId="10" fillId="3" borderId="0" xfId="0" applyFont="1" applyFill="1"/>
    <xf numFmtId="0" fontId="0" fillId="3" borderId="0" xfId="0" applyFont="1" applyFill="1"/>
    <xf numFmtId="0" fontId="0" fillId="0" borderId="0" xfId="0" applyBorder="1"/>
    <xf numFmtId="0" fontId="12" fillId="0" borderId="0" xfId="0" applyFont="1"/>
    <xf numFmtId="0" fontId="0" fillId="0" borderId="2" xfId="0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2" xfId="0" applyBorder="1"/>
    <xf numFmtId="0" fontId="1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2" xfId="18" applyBorder="1" applyAlignment="1">
      <alignment horizontal="left" vertical="center" wrapText="1"/>
    </xf>
    <xf numFmtId="0" fontId="3" fillId="0" borderId="0" xfId="18" applyBorder="1" applyAlignment="1">
      <alignment horizontal="left" vertical="center" wrapText="1"/>
    </xf>
    <xf numFmtId="0" fontId="0" fillId="3" borderId="0" xfId="0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164" fontId="20" fillId="0" borderId="0" xfId="1" applyNumberFormat="1" applyFont="1"/>
    <xf numFmtId="164" fontId="20" fillId="0" borderId="0" xfId="0" applyNumberFormat="1" applyFont="1"/>
    <xf numFmtId="0" fontId="1" fillId="0" borderId="0" xfId="0" applyFont="1"/>
    <xf numFmtId="164" fontId="1" fillId="0" borderId="0" xfId="1" applyNumberFormat="1" applyFont="1"/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1" applyNumberFormat="1" applyFont="1" applyFill="1"/>
    <xf numFmtId="0" fontId="0" fillId="0" borderId="0" xfId="0" applyFont="1" applyFill="1" applyAlignment="1">
      <alignment shrinkToFit="1"/>
    </xf>
    <xf numFmtId="0" fontId="2" fillId="0" borderId="0" xfId="18" applyFon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5" fillId="0" borderId="0" xfId="0" applyFont="1" applyFill="1"/>
    <xf numFmtId="0" fontId="10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6" fillId="0" borderId="0" xfId="0" applyFont="1" applyFill="1"/>
    <xf numFmtId="3" fontId="10" fillId="0" borderId="0" xfId="0" applyNumberFormat="1" applyFont="1" applyFill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 applyFill="1"/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ont="1" applyFill="1" applyBorder="1" applyAlignment="1">
      <alignment shrinkToFit="1"/>
    </xf>
    <xf numFmtId="0" fontId="14" fillId="0" borderId="0" xfId="0" applyFont="1" applyFill="1" applyBorder="1"/>
    <xf numFmtId="0" fontId="0" fillId="0" borderId="0" xfId="0" applyFont="1" applyFill="1" applyAlignment="1"/>
    <xf numFmtId="0" fontId="16" fillId="0" borderId="0" xfId="0" applyFont="1" applyFill="1" applyBorder="1"/>
    <xf numFmtId="3" fontId="0" fillId="0" borderId="0" xfId="0" applyNumberFormat="1" applyFill="1"/>
    <xf numFmtId="0" fontId="0" fillId="0" borderId="0" xfId="0" applyFill="1" applyAlignment="1">
      <alignment wrapText="1"/>
    </xf>
    <xf numFmtId="3" fontId="6" fillId="0" borderId="0" xfId="0" applyNumberFormat="1" applyFont="1" applyFill="1"/>
    <xf numFmtId="0" fontId="10" fillId="0" borderId="0" xfId="0" applyFont="1" applyFill="1" applyBorder="1" applyAlignment="1">
      <alignment horizontal="left" wrapText="1"/>
    </xf>
    <xf numFmtId="0" fontId="3" fillId="0" borderId="0" xfId="18" applyFill="1" applyBorder="1"/>
    <xf numFmtId="0" fontId="0" fillId="0" borderId="0" xfId="0" applyFill="1" applyBorder="1" applyAlignment="1"/>
    <xf numFmtId="0" fontId="1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>
      <alignment vertical="top"/>
    </xf>
    <xf numFmtId="0" fontId="11" fillId="0" borderId="0" xfId="0" applyFont="1" applyFill="1"/>
    <xf numFmtId="3" fontId="15" fillId="0" borderId="0" xfId="0" applyNumberFormat="1" applyFont="1" applyFill="1"/>
    <xf numFmtId="0" fontId="10" fillId="0" borderId="0" xfId="0" applyFont="1" applyFill="1" applyBorder="1" applyAlignment="1"/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0" fontId="3" fillId="0" borderId="0" xfId="18" applyFill="1" applyBorder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18" applyFont="1" applyFill="1" applyBorder="1" applyAlignment="1">
      <alignment wrapText="1"/>
    </xf>
    <xf numFmtId="0" fontId="1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3" fillId="0" borderId="0" xfId="18" applyFill="1"/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</cellXfs>
  <cellStyles count="1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rrie.spain@ritzcarlton.com" TargetMode="External"/><Relationship Id="rId1" Type="http://schemas.openxmlformats.org/officeDocument/2006/relationships/hyperlink" Target="mailto:cmaddox@avenue5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7954B-E1DA-A44B-B230-1FEF74F50498}">
  <sheetPr filterMode="1"/>
  <dimension ref="A1:AD175"/>
  <sheetViews>
    <sheetView tabSelected="1" zoomScale="95" zoomScaleNormal="95" workbookViewId="0">
      <pane ySplit="1" topLeftCell="A146" activePane="bottomLeft" state="frozen"/>
      <selection pane="bottomLeft" activeCell="O1" sqref="O1:AR1"/>
    </sheetView>
  </sheetViews>
  <sheetFormatPr baseColWidth="10" defaultColWidth="8.6640625" defaultRowHeight="35" customHeight="1" x14ac:dyDescent="0.2"/>
  <cols>
    <col min="1" max="1" width="24.33203125" customWidth="1"/>
    <col min="2" max="3" width="18.33203125" customWidth="1"/>
    <col min="4" max="4" width="33" customWidth="1"/>
    <col min="5" max="5" width="49.1640625" customWidth="1"/>
    <col min="6" max="7" width="27.6640625" customWidth="1"/>
    <col min="8" max="10" width="16" customWidth="1"/>
    <col min="11" max="13" width="12.83203125" customWidth="1"/>
    <col min="14" max="14" width="53.6640625" customWidth="1"/>
    <col min="15" max="15" width="109.33203125" customWidth="1"/>
    <col min="16" max="17" width="19" customWidth="1"/>
    <col min="18" max="20" width="13.33203125" customWidth="1"/>
    <col min="21" max="21" width="25.83203125" customWidth="1"/>
    <col min="22" max="22" width="83" customWidth="1"/>
  </cols>
  <sheetData>
    <row r="1" spans="1:30" s="7" customFormat="1" ht="36" customHeight="1" x14ac:dyDescent="0.2">
      <c r="A1" s="7" t="s">
        <v>126</v>
      </c>
      <c r="B1" s="13" t="s">
        <v>118</v>
      </c>
      <c r="C1" s="7" t="s">
        <v>119</v>
      </c>
      <c r="D1" s="7" t="s">
        <v>5</v>
      </c>
      <c r="E1" s="7" t="s">
        <v>6</v>
      </c>
      <c r="F1" s="7" t="s">
        <v>323</v>
      </c>
      <c r="G1" s="7" t="s">
        <v>288</v>
      </c>
      <c r="H1" s="7" t="s">
        <v>70</v>
      </c>
      <c r="I1" s="7" t="s">
        <v>260</v>
      </c>
      <c r="J1" s="7" t="s">
        <v>261</v>
      </c>
      <c r="K1" s="7" t="s">
        <v>127</v>
      </c>
      <c r="L1" s="7" t="s">
        <v>154</v>
      </c>
      <c r="M1" s="7" t="s">
        <v>155</v>
      </c>
      <c r="N1" s="7" t="s">
        <v>153</v>
      </c>
      <c r="O1" s="41"/>
      <c r="P1" s="41"/>
      <c r="Q1" s="41"/>
      <c r="R1" s="41"/>
      <c r="S1" s="41"/>
      <c r="T1" s="41"/>
      <c r="U1" s="41"/>
      <c r="V1" s="41"/>
    </row>
    <row r="2" spans="1:30" s="47" customFormat="1" ht="35" customHeight="1" x14ac:dyDescent="0.2">
      <c r="A2" s="11" t="s">
        <v>123</v>
      </c>
      <c r="B2" s="8" t="s">
        <v>0</v>
      </c>
      <c r="C2" s="8" t="s">
        <v>121</v>
      </c>
      <c r="D2" s="11" t="s">
        <v>147</v>
      </c>
      <c r="E2" s="11" t="s">
        <v>329</v>
      </c>
      <c r="F2" s="11">
        <v>144</v>
      </c>
      <c r="G2" s="11"/>
      <c r="H2" s="43">
        <v>144</v>
      </c>
      <c r="I2" s="43">
        <v>378</v>
      </c>
      <c r="J2" s="43"/>
      <c r="K2" s="43">
        <f>H2*1.8*0.95</f>
        <v>246.23999999999998</v>
      </c>
      <c r="L2" s="43"/>
      <c r="M2" s="43"/>
      <c r="N2" s="44" t="s">
        <v>257</v>
      </c>
      <c r="O2" s="45"/>
      <c r="P2" s="28"/>
      <c r="Q2" s="28"/>
      <c r="R2" s="28"/>
      <c r="S2" s="28"/>
      <c r="T2" s="28"/>
      <c r="U2" s="46"/>
      <c r="V2" s="28"/>
      <c r="W2" s="11"/>
      <c r="X2" s="11"/>
      <c r="Y2" s="11"/>
      <c r="Z2" s="11"/>
      <c r="AA2" s="11"/>
      <c r="AB2" s="11"/>
      <c r="AC2" s="11"/>
      <c r="AD2" s="11"/>
    </row>
    <row r="3" spans="1:30" s="52" customFormat="1" ht="35" customHeight="1" x14ac:dyDescent="0.2">
      <c r="A3" s="8" t="s">
        <v>123</v>
      </c>
      <c r="B3" s="8" t="s">
        <v>259</v>
      </c>
      <c r="C3" s="8" t="s">
        <v>121</v>
      </c>
      <c r="D3" s="8" t="s">
        <v>318</v>
      </c>
      <c r="E3" s="48" t="s">
        <v>330</v>
      </c>
      <c r="F3" s="48">
        <v>300</v>
      </c>
      <c r="G3" s="48"/>
      <c r="H3" s="47">
        <f>F3+G3</f>
        <v>300</v>
      </c>
      <c r="I3" s="49"/>
      <c r="J3" s="49"/>
      <c r="K3" s="47"/>
      <c r="L3" s="47"/>
      <c r="M3" s="47"/>
      <c r="N3" s="8" t="s">
        <v>320</v>
      </c>
      <c r="O3" s="28"/>
      <c r="P3" s="50"/>
      <c r="Q3" s="50"/>
      <c r="R3" s="50"/>
      <c r="S3" s="50"/>
      <c r="T3" s="50"/>
      <c r="U3" s="51"/>
      <c r="V3" s="28"/>
      <c r="W3" s="11"/>
      <c r="X3" s="11"/>
      <c r="Y3" s="11"/>
      <c r="Z3" s="11"/>
      <c r="AA3" s="11"/>
      <c r="AB3" s="11"/>
      <c r="AC3" s="11"/>
      <c r="AD3" s="11"/>
    </row>
    <row r="4" spans="1:30" s="52" customFormat="1" ht="35" customHeight="1" x14ac:dyDescent="0.2">
      <c r="A4" s="8" t="s">
        <v>123</v>
      </c>
      <c r="B4" s="8" t="s">
        <v>259</v>
      </c>
      <c r="C4" s="8" t="s">
        <v>121</v>
      </c>
      <c r="D4" s="48" t="s">
        <v>321</v>
      </c>
      <c r="E4" s="48" t="s">
        <v>331</v>
      </c>
      <c r="F4" s="48">
        <v>258</v>
      </c>
      <c r="G4" s="48"/>
      <c r="H4" s="48">
        <v>258</v>
      </c>
      <c r="I4" s="53">
        <v>4618</v>
      </c>
      <c r="J4" s="53"/>
      <c r="K4" s="48"/>
      <c r="L4" s="48"/>
      <c r="M4" s="48"/>
      <c r="N4" s="48" t="s">
        <v>65</v>
      </c>
      <c r="O4" s="54"/>
      <c r="P4" s="55"/>
      <c r="Q4" s="55"/>
      <c r="R4" s="55"/>
      <c r="S4" s="55"/>
      <c r="T4" s="55"/>
      <c r="U4" s="56"/>
      <c r="V4" s="28"/>
      <c r="W4" s="11"/>
      <c r="X4" s="11"/>
      <c r="Y4" s="11"/>
      <c r="Z4" s="11"/>
      <c r="AA4" s="11"/>
      <c r="AB4" s="11"/>
      <c r="AC4" s="11"/>
      <c r="AD4" s="11"/>
    </row>
    <row r="5" spans="1:30" s="47" customFormat="1" ht="35" customHeight="1" x14ac:dyDescent="0.2">
      <c r="A5" s="8" t="s">
        <v>123</v>
      </c>
      <c r="B5" s="8" t="s">
        <v>259</v>
      </c>
      <c r="C5" s="8" t="s">
        <v>121</v>
      </c>
      <c r="D5" s="8" t="s">
        <v>322</v>
      </c>
      <c r="E5" s="48" t="s">
        <v>332</v>
      </c>
      <c r="F5" s="48">
        <v>373</v>
      </c>
      <c r="G5" s="48"/>
      <c r="H5" s="47">
        <f>F5+G5</f>
        <v>373</v>
      </c>
      <c r="I5" s="49"/>
      <c r="J5" s="49"/>
      <c r="N5" s="47" t="s">
        <v>59</v>
      </c>
      <c r="O5" s="54"/>
      <c r="P5" s="50"/>
      <c r="Q5" s="50"/>
      <c r="R5" s="50"/>
      <c r="S5" s="50"/>
      <c r="T5" s="50"/>
      <c r="U5" s="51"/>
      <c r="V5" s="28"/>
      <c r="W5" s="11"/>
      <c r="X5" s="11"/>
      <c r="Y5" s="11"/>
      <c r="Z5" s="11"/>
      <c r="AA5" s="11"/>
      <c r="AB5" s="11"/>
      <c r="AC5" s="11"/>
      <c r="AD5" s="11"/>
    </row>
    <row r="6" spans="1:30" s="11" customFormat="1" ht="35" customHeight="1" x14ac:dyDescent="0.2">
      <c r="A6" s="8" t="s">
        <v>123</v>
      </c>
      <c r="B6" s="8" t="s">
        <v>262</v>
      </c>
      <c r="C6" s="8" t="s">
        <v>121</v>
      </c>
      <c r="D6" s="47" t="s">
        <v>45</v>
      </c>
      <c r="E6" s="48" t="s">
        <v>352</v>
      </c>
      <c r="F6" s="48"/>
      <c r="G6" s="48"/>
      <c r="H6" s="47">
        <v>1024</v>
      </c>
      <c r="I6" s="47"/>
      <c r="J6" s="47"/>
      <c r="K6" s="47"/>
      <c r="L6" s="47"/>
      <c r="M6" s="47"/>
      <c r="N6" s="47" t="s">
        <v>56</v>
      </c>
      <c r="O6" s="57"/>
      <c r="P6" s="50"/>
      <c r="Q6" s="50"/>
      <c r="R6" s="50"/>
      <c r="S6" s="50"/>
      <c r="T6" s="50"/>
      <c r="U6" s="58"/>
      <c r="V6" s="57"/>
    </row>
    <row r="7" spans="1:30" s="11" customFormat="1" ht="35" customHeight="1" x14ac:dyDescent="0.2">
      <c r="A7" s="8" t="s">
        <v>123</v>
      </c>
      <c r="B7" s="8" t="s">
        <v>122</v>
      </c>
      <c r="C7" s="8" t="s">
        <v>121</v>
      </c>
      <c r="D7" s="8" t="s">
        <v>272</v>
      </c>
      <c r="E7" s="48" t="s">
        <v>351</v>
      </c>
      <c r="F7" s="48">
        <v>727</v>
      </c>
      <c r="G7" s="48"/>
      <c r="H7" s="47">
        <v>727</v>
      </c>
      <c r="I7" s="49">
        <v>8000</v>
      </c>
      <c r="J7" s="47"/>
      <c r="K7" s="47"/>
      <c r="L7" s="47"/>
      <c r="M7" s="47"/>
      <c r="N7" s="47" t="s">
        <v>31</v>
      </c>
      <c r="O7" s="57"/>
      <c r="P7" s="50"/>
      <c r="Q7" s="50"/>
      <c r="R7" s="50"/>
      <c r="S7" s="50"/>
      <c r="T7" s="59"/>
      <c r="U7" s="51"/>
      <c r="V7" s="28"/>
    </row>
    <row r="8" spans="1:30" s="47" customFormat="1" ht="35" customHeight="1" x14ac:dyDescent="0.2">
      <c r="A8" s="8" t="s">
        <v>123</v>
      </c>
      <c r="B8" s="8" t="s">
        <v>259</v>
      </c>
      <c r="C8" s="8" t="s">
        <v>121</v>
      </c>
      <c r="D8" s="52" t="s">
        <v>38</v>
      </c>
      <c r="E8" s="48" t="s">
        <v>350</v>
      </c>
      <c r="F8" s="48">
        <v>1000</v>
      </c>
      <c r="G8" s="48"/>
      <c r="H8" s="8">
        <f>F8</f>
        <v>1000</v>
      </c>
      <c r="I8" s="60">
        <v>40000</v>
      </c>
      <c r="J8" s="8"/>
      <c r="K8" s="52"/>
      <c r="L8" s="52"/>
      <c r="M8" s="52"/>
      <c r="N8" s="8" t="s">
        <v>263</v>
      </c>
      <c r="O8" s="61"/>
      <c r="P8" s="62"/>
      <c r="Q8" s="62"/>
      <c r="R8" s="63"/>
      <c r="S8" s="62"/>
      <c r="T8" s="50"/>
      <c r="U8" s="51"/>
      <c r="V8" s="28"/>
      <c r="W8" s="11"/>
      <c r="X8" s="11"/>
      <c r="Y8" s="11"/>
      <c r="Z8" s="11"/>
      <c r="AA8" s="11"/>
      <c r="AB8" s="11"/>
      <c r="AC8" s="11"/>
      <c r="AD8" s="11"/>
    </row>
    <row r="9" spans="1:30" s="11" customFormat="1" ht="35" customHeight="1" x14ac:dyDescent="0.2">
      <c r="A9" s="8" t="s">
        <v>123</v>
      </c>
      <c r="B9" s="8" t="s">
        <v>0</v>
      </c>
      <c r="C9" s="8" t="s">
        <v>121</v>
      </c>
      <c r="D9" s="47" t="s">
        <v>40</v>
      </c>
      <c r="E9" s="48" t="s">
        <v>349</v>
      </c>
      <c r="F9" s="48">
        <v>861</v>
      </c>
      <c r="G9" s="48"/>
      <c r="H9" s="47">
        <v>861</v>
      </c>
      <c r="I9" s="47"/>
      <c r="J9" s="47"/>
      <c r="K9" s="47"/>
      <c r="L9" s="47"/>
      <c r="M9" s="47"/>
      <c r="N9" s="11" t="s">
        <v>61</v>
      </c>
      <c r="O9" s="57"/>
      <c r="P9" s="50"/>
      <c r="Q9" s="50"/>
      <c r="R9" s="50"/>
      <c r="S9" s="50"/>
      <c r="T9" s="50"/>
      <c r="U9" s="51"/>
      <c r="V9" s="28"/>
    </row>
    <row r="10" spans="1:30" s="11" customFormat="1" ht="35" customHeight="1" x14ac:dyDescent="0.2">
      <c r="A10" s="8" t="s">
        <v>123</v>
      </c>
      <c r="B10" s="8" t="s">
        <v>324</v>
      </c>
      <c r="C10" s="8" t="s">
        <v>121</v>
      </c>
      <c r="D10" s="47" t="s">
        <v>37</v>
      </c>
      <c r="E10" s="48" t="s">
        <v>348</v>
      </c>
      <c r="F10" s="48"/>
      <c r="G10" s="48"/>
      <c r="H10" s="47">
        <v>250</v>
      </c>
      <c r="I10" s="47"/>
      <c r="J10" s="47"/>
      <c r="K10" s="47"/>
      <c r="L10" s="47"/>
      <c r="M10" s="47"/>
      <c r="N10" s="52" t="s">
        <v>55</v>
      </c>
      <c r="O10" s="64"/>
      <c r="P10" s="50"/>
      <c r="Q10" s="50"/>
      <c r="R10" s="50"/>
      <c r="S10" s="50"/>
      <c r="T10" s="59"/>
      <c r="U10" s="51"/>
      <c r="V10" s="28"/>
    </row>
    <row r="11" spans="1:30" s="47" customFormat="1" ht="35" customHeight="1" x14ac:dyDescent="0.2">
      <c r="A11" s="8" t="s">
        <v>123</v>
      </c>
      <c r="B11" s="8" t="s">
        <v>259</v>
      </c>
      <c r="C11" s="8" t="s">
        <v>121</v>
      </c>
      <c r="D11" s="47" t="s">
        <v>32</v>
      </c>
      <c r="E11" s="48" t="s">
        <v>347</v>
      </c>
      <c r="F11" s="48">
        <v>247</v>
      </c>
      <c r="G11" s="48"/>
      <c r="H11" s="47">
        <v>247</v>
      </c>
      <c r="N11" s="11" t="s">
        <v>265</v>
      </c>
      <c r="O11" s="65"/>
      <c r="P11" s="50"/>
      <c r="Q11" s="50"/>
      <c r="R11" s="50"/>
      <c r="S11" s="50"/>
      <c r="T11" s="59"/>
      <c r="U11" s="51"/>
      <c r="V11" s="28"/>
      <c r="W11" s="11"/>
      <c r="X11" s="11"/>
      <c r="Y11" s="11"/>
      <c r="Z11" s="11"/>
      <c r="AA11" s="11"/>
      <c r="AB11" s="11"/>
      <c r="AC11" s="11"/>
      <c r="AD11" s="11"/>
    </row>
    <row r="12" spans="1:30" s="47" customFormat="1" ht="35" customHeight="1" x14ac:dyDescent="0.2">
      <c r="A12" s="8" t="s">
        <v>123</v>
      </c>
      <c r="B12" s="8" t="s">
        <v>8</v>
      </c>
      <c r="C12" s="8" t="s">
        <v>121</v>
      </c>
      <c r="D12" s="11" t="s">
        <v>27</v>
      </c>
      <c r="E12" s="8" t="s">
        <v>346</v>
      </c>
      <c r="F12" s="47">
        <v>148</v>
      </c>
      <c r="H12" s="11">
        <v>148</v>
      </c>
      <c r="I12" s="11"/>
      <c r="J12" s="11"/>
      <c r="K12" s="11"/>
      <c r="L12" s="11"/>
      <c r="M12" s="11"/>
      <c r="N12" s="28" t="s">
        <v>60</v>
      </c>
      <c r="O12" s="57"/>
      <c r="P12" s="28"/>
      <c r="Q12" s="28"/>
      <c r="R12" s="28"/>
      <c r="S12" s="28"/>
      <c r="T12" s="28"/>
      <c r="U12" s="46"/>
      <c r="V12" s="28"/>
      <c r="W12" s="11"/>
      <c r="X12" s="11"/>
      <c r="Y12" s="11"/>
      <c r="Z12" s="11"/>
      <c r="AA12" s="11"/>
      <c r="AB12" s="11"/>
      <c r="AC12" s="11"/>
      <c r="AD12" s="11"/>
    </row>
    <row r="13" spans="1:30" s="47" customFormat="1" ht="35" customHeight="1" x14ac:dyDescent="0.2">
      <c r="A13" s="11" t="s">
        <v>123</v>
      </c>
      <c r="B13" s="11" t="s">
        <v>122</v>
      </c>
      <c r="C13" s="11" t="s">
        <v>121</v>
      </c>
      <c r="D13" s="11" t="s">
        <v>325</v>
      </c>
      <c r="E13" s="48" t="s">
        <v>335</v>
      </c>
      <c r="F13" s="48">
        <v>184</v>
      </c>
      <c r="G13" s="48"/>
      <c r="H13" s="43">
        <f>F13+G13</f>
        <v>184</v>
      </c>
      <c r="I13" s="43"/>
      <c r="J13" s="43"/>
      <c r="K13" s="43">
        <f>H13*1.8*0.95</f>
        <v>314.64</v>
      </c>
      <c r="L13" s="43"/>
      <c r="M13" s="43"/>
      <c r="N13" s="52" t="s">
        <v>11</v>
      </c>
      <c r="O13" s="66"/>
      <c r="P13" s="28"/>
      <c r="Q13" s="28"/>
      <c r="R13" s="28"/>
      <c r="S13" s="28"/>
      <c r="T13" s="28"/>
      <c r="U13" s="46"/>
      <c r="V13" s="28"/>
      <c r="W13" s="11"/>
      <c r="X13" s="11"/>
      <c r="Y13" s="11"/>
      <c r="Z13" s="11"/>
      <c r="AA13" s="11"/>
      <c r="AB13" s="11"/>
      <c r="AC13" s="11"/>
      <c r="AD13" s="11"/>
    </row>
    <row r="14" spans="1:30" s="47" customFormat="1" ht="35" customHeight="1" x14ac:dyDescent="0.2">
      <c r="A14" s="8" t="s">
        <v>124</v>
      </c>
      <c r="B14" s="8" t="s">
        <v>0</v>
      </c>
      <c r="C14" s="8" t="s">
        <v>121</v>
      </c>
      <c r="D14" s="11" t="s">
        <v>110</v>
      </c>
      <c r="E14" s="48" t="s">
        <v>353</v>
      </c>
      <c r="F14" s="48">
        <v>132</v>
      </c>
      <c r="G14" s="48"/>
      <c r="H14" s="11">
        <f>F14+G14</f>
        <v>132</v>
      </c>
      <c r="I14" s="11"/>
      <c r="J14" s="11"/>
      <c r="K14" s="52">
        <f>H14*1.8*0.95</f>
        <v>225.71999999999997</v>
      </c>
      <c r="L14" s="52"/>
      <c r="M14" s="52"/>
      <c r="N14" s="48" t="s">
        <v>258</v>
      </c>
      <c r="O14" s="54"/>
      <c r="P14" s="62"/>
      <c r="Q14" s="62"/>
      <c r="R14" s="63"/>
      <c r="S14" s="62"/>
      <c r="T14" s="59"/>
      <c r="U14" s="51"/>
      <c r="V14" s="28"/>
      <c r="W14" s="11"/>
      <c r="X14" s="11"/>
      <c r="Y14" s="11"/>
      <c r="Z14" s="11"/>
      <c r="AA14" s="11"/>
      <c r="AB14" s="11"/>
      <c r="AC14" s="11"/>
      <c r="AD14" s="11"/>
    </row>
    <row r="15" spans="1:30" s="47" customFormat="1" ht="35" customHeight="1" x14ac:dyDescent="0.2">
      <c r="A15" s="8" t="s">
        <v>124</v>
      </c>
      <c r="B15" s="8" t="s">
        <v>0</v>
      </c>
      <c r="C15" s="8" t="s">
        <v>121</v>
      </c>
      <c r="D15" s="8" t="s">
        <v>268</v>
      </c>
      <c r="E15" s="48" t="s">
        <v>341</v>
      </c>
      <c r="F15" s="48">
        <v>473</v>
      </c>
      <c r="G15" s="48"/>
      <c r="H15" s="47">
        <f>F15+G15</f>
        <v>473</v>
      </c>
      <c r="I15" s="49">
        <v>15500</v>
      </c>
      <c r="N15" s="11" t="s">
        <v>108</v>
      </c>
      <c r="O15" s="67"/>
      <c r="P15" s="50"/>
      <c r="Q15" s="50"/>
      <c r="R15" s="50"/>
      <c r="S15" s="50"/>
      <c r="T15" s="59"/>
      <c r="U15" s="51"/>
      <c r="V15" s="28"/>
      <c r="W15" s="11"/>
      <c r="X15" s="11"/>
      <c r="Y15" s="11"/>
      <c r="Z15" s="11"/>
      <c r="AA15" s="11"/>
      <c r="AB15" s="11"/>
      <c r="AC15" s="11"/>
      <c r="AD15" s="11"/>
    </row>
    <row r="16" spans="1:30" s="47" customFormat="1" ht="35" customHeight="1" x14ac:dyDescent="0.2">
      <c r="A16" s="8" t="s">
        <v>124</v>
      </c>
      <c r="B16" s="8" t="s">
        <v>0</v>
      </c>
      <c r="C16" s="8" t="s">
        <v>121</v>
      </c>
      <c r="D16" s="11" t="s">
        <v>66</v>
      </c>
      <c r="E16" s="48" t="s">
        <v>345</v>
      </c>
      <c r="F16" s="48">
        <v>300</v>
      </c>
      <c r="G16" s="48"/>
      <c r="H16" s="47">
        <f>F16+G16</f>
        <v>300</v>
      </c>
      <c r="N16" s="11" t="s">
        <v>264</v>
      </c>
      <c r="O16" s="68"/>
      <c r="P16" s="50"/>
      <c r="Q16" s="50"/>
      <c r="R16" s="50"/>
      <c r="S16" s="50"/>
      <c r="T16" s="50"/>
      <c r="U16" s="51"/>
      <c r="V16" s="28"/>
      <c r="W16" s="11"/>
      <c r="X16" s="11"/>
      <c r="Y16" s="11"/>
      <c r="Z16" s="11"/>
      <c r="AA16" s="11"/>
      <c r="AB16" s="11"/>
      <c r="AC16" s="11"/>
      <c r="AD16" s="11"/>
    </row>
    <row r="17" spans="1:30" s="11" customFormat="1" ht="35" customHeight="1" x14ac:dyDescent="0.2">
      <c r="A17" s="11" t="s">
        <v>124</v>
      </c>
      <c r="B17" s="11" t="s">
        <v>259</v>
      </c>
      <c r="C17" s="11" t="s">
        <v>121</v>
      </c>
      <c r="D17" s="11" t="s">
        <v>149</v>
      </c>
      <c r="E17" s="11" t="s">
        <v>248</v>
      </c>
      <c r="F17" s="11">
        <v>160</v>
      </c>
      <c r="H17" s="11">
        <v>160</v>
      </c>
      <c r="N17" s="11" t="s">
        <v>61</v>
      </c>
      <c r="O17" s="57"/>
      <c r="P17" s="28"/>
      <c r="Q17" s="28"/>
      <c r="R17" s="28"/>
      <c r="S17" s="28"/>
      <c r="T17" s="28"/>
      <c r="U17" s="46"/>
      <c r="V17" s="28"/>
    </row>
    <row r="18" spans="1:30" s="11" customFormat="1" ht="35" customHeight="1" x14ac:dyDescent="0.2">
      <c r="A18" s="8" t="s">
        <v>124</v>
      </c>
      <c r="B18" s="8" t="s">
        <v>273</v>
      </c>
      <c r="C18" s="8" t="s">
        <v>2</v>
      </c>
      <c r="D18" s="8" t="s">
        <v>274</v>
      </c>
      <c r="E18" s="8" t="s">
        <v>275</v>
      </c>
      <c r="F18" s="8">
        <v>43</v>
      </c>
      <c r="G18" s="8"/>
      <c r="H18" s="8">
        <v>43</v>
      </c>
      <c r="I18" s="8"/>
      <c r="J18" s="60"/>
      <c r="K18" s="8">
        <f>H18*1.8*0.95</f>
        <v>73.53</v>
      </c>
      <c r="L18" s="8"/>
      <c r="M18" s="8"/>
      <c r="N18" s="69" t="s">
        <v>276</v>
      </c>
      <c r="O18" s="70"/>
      <c r="P18" s="59"/>
      <c r="Q18" s="61"/>
      <c r="R18" s="59"/>
      <c r="S18" s="59"/>
      <c r="T18" s="59"/>
      <c r="U18" s="51"/>
      <c r="V18" s="59"/>
      <c r="W18" s="8"/>
      <c r="X18" s="8"/>
      <c r="Y18" s="8"/>
      <c r="Z18" s="8"/>
      <c r="AA18" s="8"/>
      <c r="AB18" s="8"/>
      <c r="AC18" s="8"/>
      <c r="AD18" s="8"/>
    </row>
    <row r="19" spans="1:30" s="11" customFormat="1" ht="35" customHeight="1" x14ac:dyDescent="0.2">
      <c r="A19" s="11" t="s">
        <v>124</v>
      </c>
      <c r="B19" s="11" t="s">
        <v>0</v>
      </c>
      <c r="C19" s="11" t="s">
        <v>2</v>
      </c>
      <c r="D19" s="11" t="s">
        <v>326</v>
      </c>
      <c r="E19" s="48" t="s">
        <v>240</v>
      </c>
      <c r="F19" s="48">
        <v>160</v>
      </c>
      <c r="G19" s="48"/>
      <c r="H19" s="11">
        <f>F19+G19</f>
        <v>160</v>
      </c>
      <c r="I19" s="71">
        <v>3381</v>
      </c>
      <c r="K19" s="52">
        <f>H19*1.8*0.95</f>
        <v>273.59999999999997</v>
      </c>
      <c r="L19" s="52"/>
      <c r="M19" s="52"/>
      <c r="N19" s="48" t="s">
        <v>62</v>
      </c>
      <c r="O19" s="54"/>
      <c r="P19" s="62"/>
      <c r="Q19" s="62"/>
      <c r="R19" s="63"/>
      <c r="S19" s="62"/>
      <c r="T19" s="62"/>
      <c r="U19" s="51"/>
      <c r="V19" s="28"/>
    </row>
    <row r="20" spans="1:30" s="11" customFormat="1" ht="35" customHeight="1" x14ac:dyDescent="0.2">
      <c r="A20" s="8" t="s">
        <v>124</v>
      </c>
      <c r="B20" s="8" t="s">
        <v>259</v>
      </c>
      <c r="C20" s="8" t="s">
        <v>121</v>
      </c>
      <c r="D20" s="11" t="s">
        <v>109</v>
      </c>
      <c r="E20" s="48" t="s">
        <v>243</v>
      </c>
      <c r="F20" s="48">
        <v>139</v>
      </c>
      <c r="G20" s="48"/>
      <c r="K20" s="47"/>
      <c r="L20" s="47"/>
      <c r="M20" s="47"/>
      <c r="N20" s="11" t="s">
        <v>69</v>
      </c>
      <c r="O20" s="57"/>
      <c r="P20" s="50"/>
      <c r="Q20" s="50"/>
      <c r="R20" s="50"/>
      <c r="S20" s="50"/>
      <c r="T20" s="50"/>
      <c r="U20" s="58"/>
      <c r="V20" s="28"/>
    </row>
    <row r="21" spans="1:30" s="11" customFormat="1" ht="35" customHeight="1" x14ac:dyDescent="0.2">
      <c r="A21" s="11" t="s">
        <v>106</v>
      </c>
      <c r="B21" s="11" t="s">
        <v>270</v>
      </c>
      <c r="C21" s="11" t="s">
        <v>121</v>
      </c>
      <c r="D21" s="11" t="s">
        <v>51</v>
      </c>
      <c r="E21" s="48" t="s">
        <v>344</v>
      </c>
      <c r="F21" s="48"/>
      <c r="G21" s="48"/>
      <c r="J21" s="71">
        <v>100000</v>
      </c>
      <c r="N21" s="72" t="s">
        <v>328</v>
      </c>
      <c r="O21" s="28"/>
      <c r="P21" s="28"/>
      <c r="Q21" s="57"/>
      <c r="R21" s="28"/>
      <c r="S21" s="28"/>
      <c r="T21" s="28"/>
      <c r="U21" s="46"/>
      <c r="V21" s="28"/>
    </row>
    <row r="22" spans="1:30" s="11" customFormat="1" ht="35" customHeight="1" x14ac:dyDescent="0.2">
      <c r="A22" s="8" t="s">
        <v>125</v>
      </c>
      <c r="B22" s="8" t="s">
        <v>273</v>
      </c>
      <c r="C22" s="8" t="s">
        <v>2</v>
      </c>
      <c r="D22" s="8" t="s">
        <v>274</v>
      </c>
      <c r="E22" s="8" t="s">
        <v>275</v>
      </c>
      <c r="F22" s="8"/>
      <c r="G22" s="8">
        <v>2</v>
      </c>
      <c r="H22" s="8">
        <v>2</v>
      </c>
      <c r="I22" s="8"/>
      <c r="J22" s="60"/>
      <c r="K22" s="8">
        <f>H22*1.8*0.95</f>
        <v>3.42</v>
      </c>
      <c r="L22" s="8"/>
      <c r="M22" s="8"/>
      <c r="N22" s="69" t="s">
        <v>276</v>
      </c>
      <c r="O22" s="70"/>
      <c r="P22" s="59"/>
      <c r="Q22" s="61"/>
      <c r="R22" s="59"/>
      <c r="S22" s="59"/>
      <c r="T22" s="59"/>
      <c r="U22" s="51"/>
      <c r="V22" s="59"/>
      <c r="W22" s="8"/>
      <c r="X22" s="8"/>
      <c r="Y22" s="8"/>
      <c r="Z22" s="8"/>
      <c r="AA22" s="8"/>
      <c r="AB22" s="8"/>
      <c r="AC22" s="8"/>
      <c r="AD22" s="8"/>
    </row>
    <row r="23" spans="1:30" s="11" customFormat="1" ht="35" customHeight="1" x14ac:dyDescent="0.2">
      <c r="A23" s="8" t="s">
        <v>125</v>
      </c>
      <c r="B23" s="8" t="s">
        <v>0</v>
      </c>
      <c r="C23" s="8" t="s">
        <v>121</v>
      </c>
      <c r="D23" s="11" t="s">
        <v>110</v>
      </c>
      <c r="E23" s="48" t="s">
        <v>343</v>
      </c>
      <c r="F23" s="48"/>
      <c r="G23" s="48">
        <v>48</v>
      </c>
      <c r="H23" s="11">
        <f>F23+G23</f>
        <v>48</v>
      </c>
      <c r="K23" s="52">
        <f>H23*1.8*0.95</f>
        <v>82.08</v>
      </c>
      <c r="L23" s="52"/>
      <c r="M23" s="52"/>
      <c r="N23" s="48" t="s">
        <v>258</v>
      </c>
      <c r="O23" s="54"/>
      <c r="P23" s="62"/>
      <c r="Q23" s="62"/>
      <c r="R23" s="63"/>
      <c r="S23" s="62"/>
      <c r="T23" s="59"/>
      <c r="U23" s="51"/>
      <c r="V23" s="28"/>
    </row>
    <row r="24" spans="1:30" s="11" customFormat="1" ht="35" customHeight="1" x14ac:dyDescent="0.2">
      <c r="A24" s="48" t="s">
        <v>125</v>
      </c>
      <c r="B24" s="48" t="s">
        <v>0</v>
      </c>
      <c r="C24" s="48" t="s">
        <v>121</v>
      </c>
      <c r="D24" s="11" t="s">
        <v>271</v>
      </c>
      <c r="E24" s="48" t="s">
        <v>342</v>
      </c>
      <c r="F24" s="48"/>
      <c r="G24" s="48">
        <v>536</v>
      </c>
      <c r="H24" s="52">
        <v>536</v>
      </c>
      <c r="I24" s="73">
        <v>4178</v>
      </c>
      <c r="J24" s="73"/>
      <c r="K24" s="52">
        <f>H24*1.8*0.95</f>
        <v>916.56000000000006</v>
      </c>
      <c r="L24" s="52"/>
      <c r="M24" s="52"/>
      <c r="N24" s="48" t="s">
        <v>68</v>
      </c>
      <c r="O24" s="54"/>
      <c r="P24" s="62"/>
      <c r="Q24" s="62"/>
      <c r="R24" s="63"/>
      <c r="S24" s="62"/>
      <c r="T24" s="59"/>
      <c r="U24" s="51"/>
      <c r="V24" s="28"/>
    </row>
    <row r="25" spans="1:30" s="11" customFormat="1" ht="35" customHeight="1" x14ac:dyDescent="0.2">
      <c r="A25" s="8" t="s">
        <v>125</v>
      </c>
      <c r="B25" s="8" t="s">
        <v>0</v>
      </c>
      <c r="C25" s="8" t="s">
        <v>121</v>
      </c>
      <c r="D25" s="8" t="s">
        <v>268</v>
      </c>
      <c r="E25" s="48" t="s">
        <v>341</v>
      </c>
      <c r="F25" s="48"/>
      <c r="G25" s="48">
        <v>100</v>
      </c>
      <c r="H25" s="47">
        <f>F25+G25</f>
        <v>100</v>
      </c>
      <c r="I25" s="49">
        <v>15500</v>
      </c>
      <c r="J25" s="47"/>
      <c r="K25" s="47"/>
      <c r="L25" s="47"/>
      <c r="M25" s="47"/>
      <c r="N25" s="11" t="s">
        <v>108</v>
      </c>
      <c r="O25" s="67"/>
      <c r="P25" s="50"/>
      <c r="Q25" s="50"/>
      <c r="R25" s="50"/>
      <c r="S25" s="50"/>
      <c r="T25" s="59"/>
      <c r="U25" s="51"/>
      <c r="V25" s="28"/>
    </row>
    <row r="26" spans="1:30" ht="18" hidden="1" customHeight="1" x14ac:dyDescent="0.2">
      <c r="A26" t="s">
        <v>125</v>
      </c>
      <c r="B26" t="s">
        <v>8</v>
      </c>
      <c r="C26" t="s">
        <v>121</v>
      </c>
      <c r="D26" t="s">
        <v>3</v>
      </c>
      <c r="E26" s="12" t="s">
        <v>232</v>
      </c>
      <c r="F26" s="12"/>
      <c r="G26" s="12"/>
      <c r="H26" s="1">
        <v>208</v>
      </c>
      <c r="I26" s="1"/>
      <c r="J26" s="1"/>
      <c r="K26" s="1">
        <f t="shared" ref="K26:K58" si="0">H26*1.8*0.95</f>
        <v>355.68</v>
      </c>
      <c r="L26" s="1"/>
      <c r="M26" s="1"/>
      <c r="N26" s="21" t="s">
        <v>151</v>
      </c>
      <c r="O26" s="40" t="s">
        <v>195</v>
      </c>
      <c r="P26" s="6" t="s">
        <v>48</v>
      </c>
      <c r="Q26" s="5" t="s">
        <v>47</v>
      </c>
      <c r="R26" t="s">
        <v>39</v>
      </c>
      <c r="T26">
        <v>2020</v>
      </c>
    </row>
    <row r="27" spans="1:30" ht="18" hidden="1" customHeight="1" x14ac:dyDescent="0.2">
      <c r="A27" t="s">
        <v>125</v>
      </c>
      <c r="B27" t="s">
        <v>8</v>
      </c>
      <c r="C27" t="s">
        <v>121</v>
      </c>
      <c r="D27" s="12" t="s">
        <v>91</v>
      </c>
      <c r="E27" s="12" t="s">
        <v>179</v>
      </c>
      <c r="F27" s="12"/>
      <c r="G27" s="12"/>
      <c r="H27" s="12">
        <v>112</v>
      </c>
      <c r="I27" s="12"/>
      <c r="J27" s="12"/>
      <c r="K27" s="10">
        <f t="shared" si="0"/>
        <v>191.51999999999998</v>
      </c>
      <c r="L27" s="10">
        <v>40</v>
      </c>
      <c r="M27" s="10">
        <f>L27*1.8</f>
        <v>72</v>
      </c>
      <c r="O27" s="28" t="s">
        <v>180</v>
      </c>
    </row>
    <row r="28" spans="1:30" ht="18" hidden="1" customHeight="1" x14ac:dyDescent="0.2">
      <c r="A28" t="s">
        <v>125</v>
      </c>
      <c r="B28" t="s">
        <v>8</v>
      </c>
      <c r="C28" t="s">
        <v>121</v>
      </c>
      <c r="D28" s="12" t="s">
        <v>77</v>
      </c>
      <c r="E28" s="12" t="s">
        <v>128</v>
      </c>
      <c r="F28" s="12"/>
      <c r="G28" s="12"/>
      <c r="H28" s="12">
        <v>151</v>
      </c>
      <c r="I28" s="12"/>
      <c r="J28" s="12"/>
      <c r="K28" s="10">
        <f t="shared" si="0"/>
        <v>258.20999999999998</v>
      </c>
      <c r="L28" s="10"/>
      <c r="M28" s="10"/>
      <c r="O28" s="20" t="s">
        <v>159</v>
      </c>
      <c r="V28" s="2"/>
      <c r="W28" s="2"/>
      <c r="X28" s="2"/>
      <c r="Y28" s="2"/>
      <c r="Z28" s="2"/>
      <c r="AA28" s="2"/>
      <c r="AB28" s="2"/>
      <c r="AC28" s="2"/>
      <c r="AD28" s="2"/>
    </row>
    <row r="29" spans="1:30" ht="18" hidden="1" customHeight="1" x14ac:dyDescent="0.2">
      <c r="A29" t="s">
        <v>125</v>
      </c>
      <c r="B29" t="s">
        <v>8</v>
      </c>
      <c r="C29" t="s">
        <v>121</v>
      </c>
      <c r="D29" s="12" t="s">
        <v>78</v>
      </c>
      <c r="E29" s="12" t="s">
        <v>129</v>
      </c>
      <c r="F29" s="12"/>
      <c r="G29" s="12"/>
      <c r="H29" s="12">
        <v>271</v>
      </c>
      <c r="I29" s="12"/>
      <c r="J29" s="12"/>
      <c r="K29" s="10">
        <f t="shared" si="0"/>
        <v>463.40999999999997</v>
      </c>
      <c r="L29" s="10"/>
      <c r="M29" s="10"/>
      <c r="O29" s="20" t="s">
        <v>161</v>
      </c>
    </row>
    <row r="30" spans="1:30" ht="18" hidden="1" customHeight="1" x14ac:dyDescent="0.2">
      <c r="A30" t="s">
        <v>125</v>
      </c>
      <c r="B30" t="s">
        <v>8</v>
      </c>
      <c r="C30" t="s">
        <v>121</v>
      </c>
      <c r="D30" s="12" t="s">
        <v>74</v>
      </c>
      <c r="E30" s="12" t="s">
        <v>146</v>
      </c>
      <c r="F30" s="12"/>
      <c r="G30" s="12"/>
      <c r="H30" s="12">
        <v>362</v>
      </c>
      <c r="I30" s="12"/>
      <c r="J30" s="12"/>
      <c r="K30" s="10">
        <f t="shared" si="0"/>
        <v>619.02</v>
      </c>
      <c r="L30" s="10"/>
      <c r="M30" s="10"/>
      <c r="O30" s="20" t="s">
        <v>190</v>
      </c>
    </row>
    <row r="31" spans="1:30" ht="18" hidden="1" customHeight="1" x14ac:dyDescent="0.2">
      <c r="A31" t="s">
        <v>125</v>
      </c>
      <c r="B31" t="s">
        <v>8</v>
      </c>
      <c r="C31" t="s">
        <v>121</v>
      </c>
      <c r="D31" s="12" t="s">
        <v>75</v>
      </c>
      <c r="E31" s="12" t="s">
        <v>188</v>
      </c>
      <c r="F31" s="12"/>
      <c r="G31" s="12"/>
      <c r="H31" s="12">
        <v>274</v>
      </c>
      <c r="I31" s="12"/>
      <c r="J31" s="12"/>
      <c r="K31" s="10">
        <f t="shared" si="0"/>
        <v>468.53999999999996</v>
      </c>
      <c r="L31" s="10"/>
      <c r="M31" s="10"/>
      <c r="O31" s="23" t="s">
        <v>189</v>
      </c>
    </row>
    <row r="32" spans="1:30" ht="18" hidden="1" customHeight="1" x14ac:dyDescent="0.2">
      <c r="A32" t="s">
        <v>125</v>
      </c>
      <c r="B32" t="s">
        <v>8</v>
      </c>
      <c r="C32" t="s">
        <v>121</v>
      </c>
      <c r="D32" s="12" t="s">
        <v>107</v>
      </c>
      <c r="E32" s="12" t="s">
        <v>217</v>
      </c>
      <c r="F32" s="12"/>
      <c r="G32" s="12"/>
      <c r="H32" s="12">
        <v>341</v>
      </c>
      <c r="I32" s="12"/>
      <c r="J32" s="12"/>
      <c r="K32" s="10">
        <f t="shared" si="0"/>
        <v>583.11</v>
      </c>
      <c r="L32" s="10"/>
      <c r="M32" s="10"/>
      <c r="O32" s="20" t="s">
        <v>160</v>
      </c>
      <c r="V32" s="2"/>
      <c r="W32" s="2"/>
      <c r="X32" s="2"/>
      <c r="Y32" s="2"/>
      <c r="Z32" s="2"/>
      <c r="AA32" s="2"/>
      <c r="AB32" s="2"/>
      <c r="AC32" s="2"/>
      <c r="AD32" s="2"/>
    </row>
    <row r="33" spans="1:30" ht="18" hidden="1" customHeight="1" x14ac:dyDescent="0.2">
      <c r="A33" t="s">
        <v>125</v>
      </c>
      <c r="B33" t="s">
        <v>8</v>
      </c>
      <c r="C33" t="s">
        <v>121</v>
      </c>
      <c r="D33" s="12" t="s">
        <v>79</v>
      </c>
      <c r="E33" s="12" t="s">
        <v>211</v>
      </c>
      <c r="F33" s="12"/>
      <c r="G33" s="12"/>
      <c r="H33" s="12">
        <v>293</v>
      </c>
      <c r="I33" s="12"/>
      <c r="J33" s="12"/>
      <c r="K33" s="10">
        <f t="shared" si="0"/>
        <v>501.03</v>
      </c>
      <c r="L33" s="10"/>
      <c r="M33" s="10"/>
      <c r="O33" s="25" t="s">
        <v>220</v>
      </c>
    </row>
    <row r="34" spans="1:30" ht="18" hidden="1" customHeight="1" x14ac:dyDescent="0.2">
      <c r="A34" t="s">
        <v>125</v>
      </c>
      <c r="B34" t="s">
        <v>8</v>
      </c>
      <c r="C34" t="s">
        <v>121</v>
      </c>
      <c r="D34" s="12" t="s">
        <v>83</v>
      </c>
      <c r="E34" s="12" t="s">
        <v>176</v>
      </c>
      <c r="F34" s="12"/>
      <c r="G34" s="12"/>
      <c r="H34" s="12">
        <v>201</v>
      </c>
      <c r="I34" s="12"/>
      <c r="J34" s="12"/>
      <c r="K34" s="10">
        <f t="shared" si="0"/>
        <v>343.71</v>
      </c>
      <c r="L34" s="10"/>
      <c r="M34" s="10"/>
      <c r="N34" t="s">
        <v>178</v>
      </c>
      <c r="O34" s="23" t="s">
        <v>177</v>
      </c>
    </row>
    <row r="35" spans="1:30" ht="18" hidden="1" customHeight="1" x14ac:dyDescent="0.2">
      <c r="A35" t="s">
        <v>125</v>
      </c>
      <c r="B35" t="s">
        <v>8</v>
      </c>
      <c r="C35" t="s">
        <v>121</v>
      </c>
      <c r="D35" s="12" t="s">
        <v>88</v>
      </c>
      <c r="E35" s="12" t="s">
        <v>186</v>
      </c>
      <c r="F35" s="12"/>
      <c r="G35" s="12"/>
      <c r="H35" s="12">
        <v>75</v>
      </c>
      <c r="I35" s="12"/>
      <c r="J35" s="12"/>
      <c r="K35" s="10">
        <f t="shared" si="0"/>
        <v>128.25</v>
      </c>
      <c r="L35" s="10"/>
      <c r="M35" s="10"/>
      <c r="O35" s="20" t="s">
        <v>185</v>
      </c>
    </row>
    <row r="36" spans="1:30" ht="18" hidden="1" customHeight="1" x14ac:dyDescent="0.2">
      <c r="A36" t="s">
        <v>125</v>
      </c>
      <c r="B36" t="s">
        <v>8</v>
      </c>
      <c r="C36" t="s">
        <v>121</v>
      </c>
      <c r="D36" s="12" t="s">
        <v>71</v>
      </c>
      <c r="E36" s="12" t="s">
        <v>135</v>
      </c>
      <c r="F36" s="12"/>
      <c r="G36" s="12"/>
      <c r="H36" s="12">
        <v>115</v>
      </c>
      <c r="I36" s="12"/>
      <c r="J36" s="12"/>
      <c r="K36" s="10">
        <f t="shared" si="0"/>
        <v>196.64999999999998</v>
      </c>
      <c r="L36" s="10"/>
      <c r="M36" s="10"/>
      <c r="O36" s="20" t="s">
        <v>165</v>
      </c>
      <c r="V36" s="2"/>
      <c r="W36" s="2"/>
      <c r="X36" s="2"/>
      <c r="Y36" s="2"/>
      <c r="Z36" s="2"/>
      <c r="AA36" s="2"/>
      <c r="AB36" s="2"/>
      <c r="AC36" s="2"/>
      <c r="AD36" s="2"/>
    </row>
    <row r="37" spans="1:30" ht="18" hidden="1" customHeight="1" x14ac:dyDescent="0.2">
      <c r="A37" s="9" t="s">
        <v>125</v>
      </c>
      <c r="B37" s="9" t="s">
        <v>8</v>
      </c>
      <c r="C37" s="9" t="s">
        <v>121</v>
      </c>
      <c r="D37" t="s">
        <v>196</v>
      </c>
      <c r="E37" s="12" t="s">
        <v>216</v>
      </c>
      <c r="F37" s="12"/>
      <c r="G37" s="12"/>
      <c r="H37" s="1">
        <v>730</v>
      </c>
      <c r="I37" s="1"/>
      <c r="J37" s="1"/>
      <c r="K37" s="1">
        <f t="shared" si="0"/>
        <v>1248.3</v>
      </c>
      <c r="L37" s="1"/>
      <c r="M37" s="1"/>
      <c r="N37" s="3" t="s">
        <v>12</v>
      </c>
      <c r="O37" s="20" t="s">
        <v>197</v>
      </c>
      <c r="P37" s="6" t="s">
        <v>50</v>
      </c>
      <c r="Q37" s="4" t="s">
        <v>49</v>
      </c>
      <c r="R37" t="s">
        <v>13</v>
      </c>
      <c r="S37">
        <v>1</v>
      </c>
      <c r="T37">
        <v>2020</v>
      </c>
    </row>
    <row r="38" spans="1:30" ht="18" hidden="1" customHeight="1" x14ac:dyDescent="0.2">
      <c r="A38" t="s">
        <v>125</v>
      </c>
      <c r="B38" t="s">
        <v>8</v>
      </c>
      <c r="C38" t="s">
        <v>121</v>
      </c>
      <c r="D38" s="12" t="s">
        <v>85</v>
      </c>
      <c r="E38" s="12" t="s">
        <v>169</v>
      </c>
      <c r="F38" s="12"/>
      <c r="G38" s="12"/>
      <c r="H38" s="12">
        <v>56</v>
      </c>
      <c r="I38" s="12"/>
      <c r="J38" s="12"/>
      <c r="K38" s="10">
        <f t="shared" si="0"/>
        <v>95.759999999999991</v>
      </c>
      <c r="L38" s="10"/>
      <c r="M38" s="10"/>
      <c r="O38" s="20" t="s">
        <v>168</v>
      </c>
    </row>
    <row r="39" spans="1:30" ht="18" hidden="1" customHeight="1" x14ac:dyDescent="0.2">
      <c r="A39" t="s">
        <v>125</v>
      </c>
      <c r="B39" t="s">
        <v>8</v>
      </c>
      <c r="C39" t="s">
        <v>121</v>
      </c>
      <c r="D39" s="12" t="s">
        <v>93</v>
      </c>
      <c r="E39" s="12" t="s">
        <v>174</v>
      </c>
      <c r="F39" s="12"/>
      <c r="G39" s="12"/>
      <c r="H39" s="12">
        <v>95</v>
      </c>
      <c r="I39" s="12"/>
      <c r="J39" s="12"/>
      <c r="K39" s="10">
        <f t="shared" si="0"/>
        <v>162.44999999999999</v>
      </c>
      <c r="L39" s="10"/>
      <c r="M39" s="10"/>
      <c r="O39" s="20" t="s">
        <v>173</v>
      </c>
    </row>
    <row r="40" spans="1:30" ht="18" hidden="1" customHeight="1" x14ac:dyDescent="0.2">
      <c r="A40" t="s">
        <v>125</v>
      </c>
      <c r="B40" t="s">
        <v>8</v>
      </c>
      <c r="C40" t="s">
        <v>121</v>
      </c>
      <c r="D40" s="12" t="s">
        <v>80</v>
      </c>
      <c r="E40" s="12" t="s">
        <v>133</v>
      </c>
      <c r="F40" s="12"/>
      <c r="G40" s="12"/>
      <c r="H40" s="12">
        <v>100</v>
      </c>
      <c r="I40" s="12"/>
      <c r="J40" s="12"/>
      <c r="K40" s="10">
        <f t="shared" si="0"/>
        <v>171</v>
      </c>
      <c r="L40" s="10"/>
      <c r="M40" s="10"/>
      <c r="O40" s="20" t="s">
        <v>164</v>
      </c>
      <c r="V40" s="2"/>
      <c r="W40" s="2"/>
      <c r="X40" s="2"/>
      <c r="Y40" s="2"/>
      <c r="Z40" s="2"/>
      <c r="AA40" s="2"/>
      <c r="AB40" s="2"/>
      <c r="AC40" s="2"/>
      <c r="AD40" s="2"/>
    </row>
    <row r="41" spans="1:30" ht="18" hidden="1" customHeight="1" x14ac:dyDescent="0.2">
      <c r="A41" t="s">
        <v>125</v>
      </c>
      <c r="B41" t="s">
        <v>8</v>
      </c>
      <c r="C41" t="s">
        <v>121</v>
      </c>
      <c r="D41" s="12" t="s">
        <v>72</v>
      </c>
      <c r="E41" s="12" t="s">
        <v>219</v>
      </c>
      <c r="F41" s="12"/>
      <c r="G41" s="12"/>
      <c r="H41" s="12">
        <v>214</v>
      </c>
      <c r="I41" s="12"/>
      <c r="J41" s="12"/>
      <c r="K41" s="10">
        <f t="shared" si="0"/>
        <v>365.94</v>
      </c>
      <c r="L41" s="10"/>
      <c r="M41" s="10"/>
      <c r="O41" s="20" t="s">
        <v>163</v>
      </c>
    </row>
    <row r="42" spans="1:30" ht="18" hidden="1" customHeight="1" x14ac:dyDescent="0.2">
      <c r="A42" t="s">
        <v>125</v>
      </c>
      <c r="B42" t="s">
        <v>8</v>
      </c>
      <c r="C42" t="s">
        <v>121</v>
      </c>
      <c r="D42" s="12" t="s">
        <v>105</v>
      </c>
      <c r="E42" s="12" t="s">
        <v>222</v>
      </c>
      <c r="F42" s="12"/>
      <c r="G42" s="12"/>
      <c r="H42" s="12">
        <v>177</v>
      </c>
      <c r="I42" s="12"/>
      <c r="J42" s="12"/>
      <c r="K42" s="10">
        <f t="shared" si="0"/>
        <v>302.67</v>
      </c>
      <c r="L42" s="10"/>
      <c r="M42" s="10"/>
      <c r="O42" s="24" t="s">
        <v>163</v>
      </c>
      <c r="V42" s="2"/>
      <c r="W42" s="2"/>
      <c r="X42" s="2"/>
      <c r="Y42" s="2"/>
      <c r="Z42" s="2"/>
      <c r="AA42" s="2"/>
      <c r="AB42" s="2"/>
      <c r="AC42" s="2"/>
      <c r="AD42" s="2"/>
    </row>
    <row r="43" spans="1:30" ht="18" hidden="1" customHeight="1" x14ac:dyDescent="0.2">
      <c r="A43" t="s">
        <v>125</v>
      </c>
      <c r="B43" t="s">
        <v>8</v>
      </c>
      <c r="C43" t="s">
        <v>121</v>
      </c>
      <c r="D43" s="12" t="s">
        <v>96</v>
      </c>
      <c r="E43" s="12" t="s">
        <v>181</v>
      </c>
      <c r="F43" s="12"/>
      <c r="G43" s="12"/>
      <c r="H43" s="12">
        <v>40</v>
      </c>
      <c r="I43" s="12"/>
      <c r="J43" s="12"/>
      <c r="K43" s="10">
        <f t="shared" si="0"/>
        <v>68.399999999999991</v>
      </c>
      <c r="L43" s="10"/>
      <c r="M43" s="10"/>
      <c r="O43" s="24" t="s">
        <v>182</v>
      </c>
    </row>
    <row r="44" spans="1:30" ht="18" hidden="1" customHeight="1" x14ac:dyDescent="0.2">
      <c r="A44" t="s">
        <v>125</v>
      </c>
      <c r="B44" t="s">
        <v>8</v>
      </c>
      <c r="C44" t="s">
        <v>121</v>
      </c>
      <c r="D44" s="12" t="s">
        <v>81</v>
      </c>
      <c r="E44" s="12" t="s">
        <v>130</v>
      </c>
      <c r="F44" s="12"/>
      <c r="G44" s="12"/>
      <c r="H44" s="12">
        <v>443</v>
      </c>
      <c r="I44" s="12"/>
      <c r="J44" s="12"/>
      <c r="K44" s="10">
        <f t="shared" si="0"/>
        <v>757.53</v>
      </c>
      <c r="L44" s="10"/>
      <c r="M44" s="10"/>
      <c r="O44" s="20" t="s">
        <v>162</v>
      </c>
      <c r="V44" s="2"/>
      <c r="W44" s="2"/>
      <c r="X44" s="2"/>
      <c r="Y44" s="2"/>
      <c r="Z44" s="2"/>
      <c r="AA44" s="2"/>
      <c r="AB44" s="2"/>
      <c r="AC44" s="2"/>
      <c r="AD44" s="2"/>
    </row>
    <row r="45" spans="1:30" ht="18" hidden="1" customHeight="1" x14ac:dyDescent="0.2">
      <c r="A45" t="s">
        <v>125</v>
      </c>
      <c r="B45" t="s">
        <v>8</v>
      </c>
      <c r="C45" t="s">
        <v>121</v>
      </c>
      <c r="D45" s="12" t="s">
        <v>73</v>
      </c>
      <c r="E45" s="12" t="s">
        <v>142</v>
      </c>
      <c r="F45" s="12"/>
      <c r="G45" s="12"/>
      <c r="H45" s="12">
        <v>347</v>
      </c>
      <c r="I45" s="12"/>
      <c r="J45" s="12"/>
      <c r="K45" s="10">
        <f t="shared" si="0"/>
        <v>593.37</v>
      </c>
      <c r="L45" s="10"/>
      <c r="M45" s="10"/>
      <c r="O45" s="20" t="s">
        <v>175</v>
      </c>
    </row>
    <row r="46" spans="1:30" ht="18" hidden="1" customHeight="1" x14ac:dyDescent="0.2">
      <c r="A46" t="s">
        <v>125</v>
      </c>
      <c r="B46" t="s">
        <v>8</v>
      </c>
      <c r="C46" t="s">
        <v>121</v>
      </c>
      <c r="D46" s="12" t="s">
        <v>76</v>
      </c>
      <c r="E46" s="12" t="s">
        <v>141</v>
      </c>
      <c r="F46" s="12"/>
      <c r="G46" s="12"/>
      <c r="H46" s="12">
        <v>268</v>
      </c>
      <c r="I46" s="12"/>
      <c r="J46" s="12"/>
      <c r="K46" s="10">
        <f t="shared" si="0"/>
        <v>458.28000000000003</v>
      </c>
      <c r="L46" s="10"/>
      <c r="M46" s="10"/>
      <c r="O46" s="20" t="s">
        <v>172</v>
      </c>
    </row>
    <row r="47" spans="1:30" ht="18" hidden="1" customHeight="1" x14ac:dyDescent="0.2">
      <c r="A47" t="s">
        <v>125</v>
      </c>
      <c r="B47" t="s">
        <v>8</v>
      </c>
      <c r="C47" t="s">
        <v>121</v>
      </c>
      <c r="D47" s="12" t="s">
        <v>94</v>
      </c>
      <c r="E47" s="12" t="s">
        <v>194</v>
      </c>
      <c r="F47" s="12"/>
      <c r="G47" s="12"/>
      <c r="H47" s="12">
        <v>88</v>
      </c>
      <c r="I47" s="12"/>
      <c r="J47" s="12"/>
      <c r="K47" s="10">
        <f t="shared" si="0"/>
        <v>150.47999999999999</v>
      </c>
      <c r="L47" s="10"/>
      <c r="M47" s="10"/>
      <c r="O47" s="20" t="s">
        <v>183</v>
      </c>
    </row>
    <row r="48" spans="1:30" ht="18" hidden="1" customHeight="1" x14ac:dyDescent="0.2">
      <c r="A48" t="s">
        <v>125</v>
      </c>
      <c r="B48" t="s">
        <v>8</v>
      </c>
      <c r="C48" t="s">
        <v>121</v>
      </c>
      <c r="D48" s="12" t="s">
        <v>87</v>
      </c>
      <c r="E48" s="12" t="s">
        <v>187</v>
      </c>
      <c r="F48" s="12"/>
      <c r="G48" s="12"/>
      <c r="H48" s="12">
        <v>81</v>
      </c>
      <c r="I48" s="12"/>
      <c r="J48" s="12"/>
      <c r="K48" s="10">
        <f t="shared" si="0"/>
        <v>138.51</v>
      </c>
      <c r="L48" s="10"/>
      <c r="M48" s="10"/>
      <c r="O48" s="24" t="s">
        <v>184</v>
      </c>
    </row>
    <row r="49" spans="1:30" ht="18" hidden="1" customHeight="1" x14ac:dyDescent="0.2">
      <c r="A49" t="s">
        <v>125</v>
      </c>
      <c r="B49" t="s">
        <v>8</v>
      </c>
      <c r="C49" t="s">
        <v>121</v>
      </c>
      <c r="D49" s="12" t="s">
        <v>84</v>
      </c>
      <c r="E49" s="12" t="s">
        <v>167</v>
      </c>
      <c r="F49" s="12"/>
      <c r="G49" s="12"/>
      <c r="H49" s="12">
        <v>66</v>
      </c>
      <c r="I49" s="12"/>
      <c r="J49" s="12"/>
      <c r="K49" s="10">
        <f t="shared" si="0"/>
        <v>112.85999999999999</v>
      </c>
      <c r="L49" s="10"/>
      <c r="M49" s="10"/>
      <c r="O49" s="24" t="s">
        <v>166</v>
      </c>
    </row>
    <row r="50" spans="1:30" ht="18" hidden="1" customHeight="1" x14ac:dyDescent="0.2">
      <c r="A50" t="s">
        <v>125</v>
      </c>
      <c r="B50" t="s">
        <v>8</v>
      </c>
      <c r="C50" t="s">
        <v>121</v>
      </c>
      <c r="D50" s="12" t="s">
        <v>86</v>
      </c>
      <c r="E50" s="12" t="s">
        <v>171</v>
      </c>
      <c r="F50" s="12"/>
      <c r="G50" s="12"/>
      <c r="H50" s="12">
        <v>62</v>
      </c>
      <c r="I50" s="12"/>
      <c r="J50" s="12"/>
      <c r="K50" s="10">
        <f t="shared" si="0"/>
        <v>106.02000000000001</v>
      </c>
      <c r="L50" s="10"/>
      <c r="M50" s="10"/>
      <c r="O50" s="22" t="s">
        <v>170</v>
      </c>
    </row>
    <row r="51" spans="1:30" ht="18" hidden="1" customHeight="1" x14ac:dyDescent="0.2">
      <c r="A51" t="s">
        <v>125</v>
      </c>
      <c r="B51" t="s">
        <v>8</v>
      </c>
      <c r="C51" t="s">
        <v>121</v>
      </c>
      <c r="D51" s="12" t="s">
        <v>92</v>
      </c>
      <c r="E51" s="12" t="s">
        <v>192</v>
      </c>
      <c r="F51" s="12"/>
      <c r="G51" s="12"/>
      <c r="H51" s="12">
        <v>36</v>
      </c>
      <c r="I51" s="12"/>
      <c r="J51" s="12"/>
      <c r="K51" s="10">
        <f t="shared" si="0"/>
        <v>61.559999999999995</v>
      </c>
      <c r="L51" s="10"/>
      <c r="M51" s="10"/>
      <c r="O51" s="24" t="s">
        <v>191</v>
      </c>
    </row>
    <row r="52" spans="1:30" ht="18" hidden="1" customHeight="1" x14ac:dyDescent="0.2">
      <c r="A52" t="s">
        <v>125</v>
      </c>
      <c r="B52" t="s">
        <v>8</v>
      </c>
      <c r="C52" t="s">
        <v>121</v>
      </c>
      <c r="D52" s="12" t="s">
        <v>90</v>
      </c>
      <c r="E52" s="12" t="s">
        <v>218</v>
      </c>
      <c r="F52" s="12"/>
      <c r="G52" s="12"/>
      <c r="H52" s="12">
        <v>32</v>
      </c>
      <c r="I52" s="12"/>
      <c r="J52" s="12"/>
      <c r="K52" s="10">
        <f t="shared" si="0"/>
        <v>54.72</v>
      </c>
      <c r="L52" s="10">
        <v>32</v>
      </c>
      <c r="M52" s="10">
        <f>L52*1.8</f>
        <v>57.6</v>
      </c>
      <c r="O52" s="24" t="s">
        <v>223</v>
      </c>
      <c r="V52" s="3"/>
      <c r="W52" s="3"/>
      <c r="X52" s="3"/>
      <c r="Y52" s="3"/>
      <c r="Z52" s="3"/>
      <c r="AA52" s="3"/>
      <c r="AB52" s="3"/>
      <c r="AC52" s="3"/>
      <c r="AD52" s="3"/>
    </row>
    <row r="53" spans="1:30" ht="18" hidden="1" customHeight="1" x14ac:dyDescent="0.2">
      <c r="A53" t="s">
        <v>125</v>
      </c>
      <c r="B53" t="s">
        <v>8</v>
      </c>
      <c r="C53" t="s">
        <v>121</v>
      </c>
      <c r="D53" s="12" t="s">
        <v>41</v>
      </c>
      <c r="E53" s="12" t="s">
        <v>131</v>
      </c>
      <c r="F53" s="12"/>
      <c r="G53" s="12"/>
      <c r="H53" s="12">
        <v>536</v>
      </c>
      <c r="I53" s="12"/>
      <c r="J53" s="12"/>
      <c r="K53" s="10">
        <f t="shared" si="0"/>
        <v>916.56000000000006</v>
      </c>
      <c r="L53" s="10">
        <v>518</v>
      </c>
      <c r="M53" s="10">
        <f>L53*1.8</f>
        <v>932.4</v>
      </c>
      <c r="O53" s="20" t="s">
        <v>224</v>
      </c>
    </row>
    <row r="54" spans="1:30" ht="18" hidden="1" customHeight="1" x14ac:dyDescent="0.2">
      <c r="A54" t="s">
        <v>125</v>
      </c>
      <c r="B54" t="s">
        <v>8</v>
      </c>
      <c r="C54" t="s">
        <v>121</v>
      </c>
      <c r="D54" s="12" t="s">
        <v>9</v>
      </c>
      <c r="E54" s="12" t="s">
        <v>132</v>
      </c>
      <c r="F54" s="12"/>
      <c r="G54" s="12"/>
      <c r="H54" s="12">
        <v>648</v>
      </c>
      <c r="I54" s="12"/>
      <c r="J54" s="12"/>
      <c r="K54" s="10">
        <f t="shared" si="0"/>
        <v>1108.08</v>
      </c>
      <c r="L54" s="10">
        <v>596</v>
      </c>
      <c r="M54" s="10">
        <f>L54*1.8</f>
        <v>1072.8</v>
      </c>
      <c r="O54" s="20" t="s">
        <v>225</v>
      </c>
      <c r="V54" s="2"/>
      <c r="W54" s="2"/>
      <c r="X54" s="2"/>
      <c r="Y54" s="2"/>
      <c r="Z54" s="2"/>
      <c r="AA54" s="2"/>
      <c r="AB54" s="2"/>
      <c r="AC54" s="2"/>
      <c r="AD54" s="2"/>
    </row>
    <row r="55" spans="1:30" ht="18" hidden="1" customHeight="1" x14ac:dyDescent="0.2">
      <c r="A55" t="s">
        <v>125</v>
      </c>
      <c r="B55" t="s">
        <v>8</v>
      </c>
      <c r="C55" t="s">
        <v>121</v>
      </c>
      <c r="D55" s="12" t="s">
        <v>104</v>
      </c>
      <c r="E55" s="12" t="s">
        <v>143</v>
      </c>
      <c r="F55" s="12"/>
      <c r="G55" s="12"/>
      <c r="H55" s="12">
        <v>162</v>
      </c>
      <c r="I55" s="12"/>
      <c r="J55" s="12"/>
      <c r="K55" s="10">
        <f t="shared" si="0"/>
        <v>277.02</v>
      </c>
      <c r="L55" s="10">
        <v>99</v>
      </c>
      <c r="M55" s="10">
        <f>L55*1.8</f>
        <v>178.20000000000002</v>
      </c>
      <c r="O55" s="20" t="s">
        <v>230</v>
      </c>
    </row>
    <row r="56" spans="1:30" ht="18" hidden="1" customHeight="1" x14ac:dyDescent="0.2">
      <c r="A56" t="s">
        <v>125</v>
      </c>
      <c r="B56" t="s">
        <v>8</v>
      </c>
      <c r="C56" t="s">
        <v>121</v>
      </c>
      <c r="D56" s="12" t="s">
        <v>82</v>
      </c>
      <c r="E56" s="12" t="s">
        <v>144</v>
      </c>
      <c r="F56" s="12"/>
      <c r="G56" s="12"/>
      <c r="H56" s="12">
        <v>116</v>
      </c>
      <c r="I56" s="12"/>
      <c r="J56" s="12"/>
      <c r="K56" s="10">
        <f t="shared" si="0"/>
        <v>198.36</v>
      </c>
      <c r="L56" s="10">
        <v>106</v>
      </c>
      <c r="M56" s="10">
        <f>L56*1.8</f>
        <v>190.8</v>
      </c>
      <c r="O56" s="20" t="s">
        <v>231</v>
      </c>
    </row>
    <row r="57" spans="1:30" ht="18" hidden="1" customHeight="1" x14ac:dyDescent="0.2">
      <c r="A57" t="s">
        <v>125</v>
      </c>
      <c r="B57" t="s">
        <v>8</v>
      </c>
      <c r="C57" t="s">
        <v>121</v>
      </c>
      <c r="D57" s="12" t="s">
        <v>89</v>
      </c>
      <c r="E57" s="12" t="s">
        <v>193</v>
      </c>
      <c r="F57" s="12"/>
      <c r="G57" s="12"/>
      <c r="H57" s="12">
        <v>53</v>
      </c>
      <c r="I57" s="12"/>
      <c r="J57" s="12"/>
      <c r="K57" s="10">
        <f t="shared" si="0"/>
        <v>90.63</v>
      </c>
      <c r="L57" s="10"/>
      <c r="M57" s="10"/>
      <c r="O57" s="27"/>
    </row>
    <row r="58" spans="1:30" ht="18" hidden="1" customHeight="1" x14ac:dyDescent="0.2">
      <c r="A58" t="s">
        <v>125</v>
      </c>
      <c r="B58" t="s">
        <v>8</v>
      </c>
      <c r="C58" t="s">
        <v>121</v>
      </c>
      <c r="D58" s="12" t="s">
        <v>95</v>
      </c>
      <c r="E58" s="19" t="s">
        <v>156</v>
      </c>
      <c r="F58" s="19"/>
      <c r="G58" s="19"/>
      <c r="H58" s="12">
        <v>75</v>
      </c>
      <c r="I58" s="12"/>
      <c r="J58" s="12"/>
      <c r="K58" s="10">
        <f t="shared" si="0"/>
        <v>128.25</v>
      </c>
      <c r="L58" s="10">
        <v>72</v>
      </c>
      <c r="M58" s="10">
        <f>L58*1.8</f>
        <v>129.6</v>
      </c>
      <c r="O58" s="39" t="s">
        <v>228</v>
      </c>
    </row>
    <row r="59" spans="1:30" s="11" customFormat="1" ht="35" customHeight="1" x14ac:dyDescent="0.2">
      <c r="A59" s="8" t="s">
        <v>125</v>
      </c>
      <c r="B59" s="8" t="s">
        <v>0</v>
      </c>
      <c r="C59" s="8" t="s">
        <v>121</v>
      </c>
      <c r="D59" s="11" t="s">
        <v>66</v>
      </c>
      <c r="E59" s="48" t="s">
        <v>327</v>
      </c>
      <c r="F59" s="48"/>
      <c r="G59" s="48">
        <v>250</v>
      </c>
      <c r="H59" s="47">
        <f>F59+G59</f>
        <v>250</v>
      </c>
      <c r="I59" s="47"/>
      <c r="J59" s="47"/>
      <c r="K59" s="47"/>
      <c r="L59" s="47"/>
      <c r="M59" s="47"/>
      <c r="N59" s="11" t="s">
        <v>264</v>
      </c>
      <c r="O59" s="68"/>
      <c r="P59" s="50"/>
      <c r="Q59" s="50"/>
      <c r="R59" s="50"/>
      <c r="S59" s="50"/>
      <c r="T59" s="50"/>
      <c r="U59" s="51"/>
      <c r="V59" s="28"/>
    </row>
    <row r="60" spans="1:30" s="11" customFormat="1" ht="35" customHeight="1" x14ac:dyDescent="0.2">
      <c r="A60" s="11" t="s">
        <v>125</v>
      </c>
      <c r="B60" s="11" t="s">
        <v>259</v>
      </c>
      <c r="C60" s="11" t="s">
        <v>121</v>
      </c>
      <c r="D60" s="8" t="s">
        <v>116</v>
      </c>
      <c r="E60" s="48" t="s">
        <v>340</v>
      </c>
      <c r="F60" s="48"/>
      <c r="G60" s="48">
        <v>151</v>
      </c>
      <c r="H60" s="8">
        <v>151</v>
      </c>
      <c r="I60" s="8"/>
      <c r="J60" s="8"/>
      <c r="K60" s="52">
        <f t="shared" ref="K60:K71" si="1">H60*1.8*0.95</f>
        <v>258.20999999999998</v>
      </c>
      <c r="L60" s="52"/>
      <c r="M60" s="52"/>
      <c r="N60" s="48" t="s">
        <v>117</v>
      </c>
      <c r="O60" s="55"/>
      <c r="P60" s="62"/>
      <c r="Q60" s="62"/>
      <c r="R60" s="63"/>
      <c r="S60" s="62"/>
      <c r="T60" s="62"/>
      <c r="U60" s="51"/>
      <c r="V60" s="28"/>
    </row>
    <row r="61" spans="1:30" s="11" customFormat="1" ht="35" customHeight="1" x14ac:dyDescent="0.2">
      <c r="A61" s="11" t="s">
        <v>125</v>
      </c>
      <c r="B61" s="8" t="s">
        <v>259</v>
      </c>
      <c r="C61" s="8" t="s">
        <v>121</v>
      </c>
      <c r="D61" s="52" t="s">
        <v>7</v>
      </c>
      <c r="E61" s="48" t="s">
        <v>234</v>
      </c>
      <c r="F61" s="48"/>
      <c r="G61" s="48">
        <v>248</v>
      </c>
      <c r="H61" s="52">
        <v>248</v>
      </c>
      <c r="I61" s="73">
        <v>3000</v>
      </c>
      <c r="J61" s="52"/>
      <c r="K61" s="52">
        <f t="shared" si="1"/>
        <v>424.08000000000004</v>
      </c>
      <c r="L61" s="52"/>
      <c r="M61" s="52"/>
      <c r="N61" s="48" t="s">
        <v>10</v>
      </c>
      <c r="O61" s="74"/>
      <c r="P61" s="62"/>
      <c r="Q61" s="62"/>
      <c r="R61" s="63"/>
      <c r="S61" s="62"/>
      <c r="T61" s="59"/>
      <c r="U61" s="51"/>
      <c r="V61" s="75"/>
    </row>
    <row r="62" spans="1:30" s="11" customFormat="1" ht="35" customHeight="1" x14ac:dyDescent="0.2">
      <c r="A62" s="11" t="s">
        <v>125</v>
      </c>
      <c r="B62" s="8" t="s">
        <v>0</v>
      </c>
      <c r="C62" s="8" t="s">
        <v>121</v>
      </c>
      <c r="D62" s="52" t="s">
        <v>35</v>
      </c>
      <c r="E62" s="48" t="s">
        <v>233</v>
      </c>
      <c r="F62" s="48"/>
      <c r="G62" s="48">
        <v>284</v>
      </c>
      <c r="H62" s="52">
        <v>284</v>
      </c>
      <c r="I62" s="73">
        <v>6300</v>
      </c>
      <c r="J62" s="52"/>
      <c r="K62" s="52">
        <f t="shared" si="1"/>
        <v>485.64</v>
      </c>
      <c r="L62" s="52"/>
      <c r="M62" s="52"/>
      <c r="N62" s="48" t="s">
        <v>266</v>
      </c>
      <c r="O62" s="55"/>
      <c r="P62" s="62"/>
      <c r="Q62" s="62"/>
      <c r="R62" s="63"/>
      <c r="S62" s="62"/>
      <c r="T62" s="59"/>
      <c r="U62" s="51"/>
      <c r="V62" s="76"/>
    </row>
    <row r="63" spans="1:30" s="11" customFormat="1" ht="35" customHeight="1" x14ac:dyDescent="0.2">
      <c r="A63" s="11" t="s">
        <v>125</v>
      </c>
      <c r="B63" s="8" t="s">
        <v>259</v>
      </c>
      <c r="C63" s="8" t="s">
        <v>121</v>
      </c>
      <c r="D63" s="52" t="s">
        <v>33</v>
      </c>
      <c r="E63" s="48" t="s">
        <v>235</v>
      </c>
      <c r="F63" s="48"/>
      <c r="G63" s="48">
        <v>177</v>
      </c>
      <c r="H63" s="52">
        <v>177</v>
      </c>
      <c r="I63" s="73">
        <v>2500</v>
      </c>
      <c r="J63" s="52"/>
      <c r="K63" s="52">
        <f t="shared" si="1"/>
        <v>302.67</v>
      </c>
      <c r="L63" s="52"/>
      <c r="M63" s="52"/>
      <c r="N63" s="48" t="s">
        <v>267</v>
      </c>
      <c r="O63" s="77"/>
      <c r="P63" s="62"/>
      <c r="Q63" s="62"/>
      <c r="R63" s="63"/>
      <c r="S63" s="62"/>
      <c r="T63" s="62"/>
      <c r="U63" s="51"/>
      <c r="V63" s="78"/>
    </row>
    <row r="64" spans="1:30" s="11" customFormat="1" ht="35" customHeight="1" x14ac:dyDescent="0.2">
      <c r="A64" s="8" t="s">
        <v>125</v>
      </c>
      <c r="B64" s="8" t="s">
        <v>0</v>
      </c>
      <c r="C64" s="8" t="s">
        <v>121</v>
      </c>
      <c r="D64" s="8" t="s">
        <v>148</v>
      </c>
      <c r="E64" s="48" t="s">
        <v>236</v>
      </c>
      <c r="F64" s="48"/>
      <c r="G64" s="48">
        <v>312</v>
      </c>
      <c r="H64" s="52">
        <v>312</v>
      </c>
      <c r="I64" s="73">
        <v>7100</v>
      </c>
      <c r="J64" s="52"/>
      <c r="K64" s="52">
        <f t="shared" si="1"/>
        <v>533.52</v>
      </c>
      <c r="L64" s="52"/>
      <c r="M64" s="52"/>
      <c r="N64" s="48" t="s">
        <v>115</v>
      </c>
      <c r="O64" s="54"/>
      <c r="P64" s="62"/>
      <c r="Q64" s="62"/>
      <c r="R64" s="79"/>
      <c r="S64" s="62"/>
      <c r="T64" s="62"/>
      <c r="U64" s="51"/>
      <c r="V64" s="28"/>
      <c r="W64" s="80"/>
    </row>
    <row r="65" spans="1:30" s="11" customFormat="1" ht="35" customHeight="1" x14ac:dyDescent="0.2">
      <c r="A65" s="8" t="s">
        <v>125</v>
      </c>
      <c r="B65" s="8" t="s">
        <v>324</v>
      </c>
      <c r="C65" s="8" t="s">
        <v>121</v>
      </c>
      <c r="D65" s="52" t="s">
        <v>57</v>
      </c>
      <c r="E65" s="48" t="s">
        <v>237</v>
      </c>
      <c r="F65" s="48"/>
      <c r="G65" s="48"/>
      <c r="H65" s="52">
        <v>200</v>
      </c>
      <c r="I65" s="52"/>
      <c r="J65" s="52"/>
      <c r="K65" s="52">
        <f t="shared" si="1"/>
        <v>342</v>
      </c>
      <c r="L65" s="52"/>
      <c r="M65" s="52"/>
      <c r="N65" s="48" t="s">
        <v>58</v>
      </c>
      <c r="O65" s="54"/>
      <c r="P65" s="62"/>
      <c r="Q65" s="62"/>
      <c r="R65" s="63"/>
      <c r="S65" s="62"/>
      <c r="T65" s="59"/>
      <c r="U65" s="51"/>
      <c r="V65" s="57"/>
    </row>
    <row r="66" spans="1:30" s="11" customFormat="1" ht="35" customHeight="1" x14ac:dyDescent="0.2">
      <c r="A66" s="8" t="s">
        <v>125</v>
      </c>
      <c r="B66" s="8" t="s">
        <v>259</v>
      </c>
      <c r="C66" s="8" t="s">
        <v>121</v>
      </c>
      <c r="D66" s="52" t="s">
        <v>16</v>
      </c>
      <c r="E66" s="48" t="s">
        <v>238</v>
      </c>
      <c r="F66" s="48"/>
      <c r="G66" s="48">
        <v>794</v>
      </c>
      <c r="H66" s="52">
        <v>794</v>
      </c>
      <c r="I66" s="81">
        <v>12504</v>
      </c>
      <c r="J66" s="52"/>
      <c r="K66" s="52">
        <f t="shared" si="1"/>
        <v>1357.74</v>
      </c>
      <c r="L66" s="52"/>
      <c r="M66" s="52"/>
      <c r="N66" s="48" t="s">
        <v>16</v>
      </c>
      <c r="O66" s="82"/>
      <c r="P66" s="62"/>
      <c r="Q66" s="62"/>
      <c r="R66" s="63"/>
      <c r="S66" s="62"/>
      <c r="T66" s="59"/>
      <c r="U66" s="51"/>
      <c r="V66" s="28"/>
    </row>
    <row r="67" spans="1:30" s="11" customFormat="1" ht="35" customHeight="1" x14ac:dyDescent="0.2">
      <c r="A67" s="8" t="s">
        <v>125</v>
      </c>
      <c r="B67" s="8" t="s">
        <v>259</v>
      </c>
      <c r="C67" s="8" t="s">
        <v>121</v>
      </c>
      <c r="D67" s="52" t="s">
        <v>113</v>
      </c>
      <c r="E67" s="48" t="s">
        <v>339</v>
      </c>
      <c r="F67" s="48"/>
      <c r="G67" s="48">
        <v>235</v>
      </c>
      <c r="H67" s="52">
        <v>235</v>
      </c>
      <c r="I67" s="73">
        <v>9000</v>
      </c>
      <c r="J67" s="52"/>
      <c r="K67" s="52">
        <f t="shared" si="1"/>
        <v>401.84999999999997</v>
      </c>
      <c r="L67" s="52"/>
      <c r="M67" s="52"/>
      <c r="N67" s="48" t="s">
        <v>44</v>
      </c>
      <c r="O67" s="54"/>
      <c r="P67" s="62"/>
      <c r="Q67" s="62"/>
      <c r="R67" s="63"/>
      <c r="S67" s="62"/>
      <c r="T67" s="62"/>
      <c r="U67" s="51"/>
      <c r="V67" s="28"/>
    </row>
    <row r="68" spans="1:30" s="11" customFormat="1" ht="35" customHeight="1" x14ac:dyDescent="0.2">
      <c r="A68" s="8" t="s">
        <v>125</v>
      </c>
      <c r="B68" s="8" t="s">
        <v>0</v>
      </c>
      <c r="C68" s="8" t="s">
        <v>121</v>
      </c>
      <c r="D68" s="11" t="s">
        <v>67</v>
      </c>
      <c r="E68" s="48" t="s">
        <v>239</v>
      </c>
      <c r="F68" s="48"/>
      <c r="G68" s="48">
        <v>713</v>
      </c>
      <c r="H68" s="52">
        <v>713</v>
      </c>
      <c r="I68" s="73">
        <v>11277</v>
      </c>
      <c r="J68" s="52"/>
      <c r="K68" s="52">
        <f t="shared" si="1"/>
        <v>1219.23</v>
      </c>
      <c r="L68" s="52"/>
      <c r="M68" s="52"/>
      <c r="N68" s="48" t="s">
        <v>68</v>
      </c>
      <c r="O68" s="54"/>
      <c r="P68" s="62"/>
      <c r="Q68" s="62"/>
      <c r="R68" s="63"/>
      <c r="S68" s="62"/>
      <c r="T68" s="59"/>
      <c r="U68" s="51"/>
      <c r="V68" s="28"/>
    </row>
    <row r="69" spans="1:30" s="11" customFormat="1" ht="35" customHeight="1" x14ac:dyDescent="0.2">
      <c r="A69" s="11" t="s">
        <v>125</v>
      </c>
      <c r="B69" s="11" t="s">
        <v>122</v>
      </c>
      <c r="C69" s="11" t="s">
        <v>121</v>
      </c>
      <c r="D69" s="52" t="s">
        <v>15</v>
      </c>
      <c r="E69" s="48" t="s">
        <v>244</v>
      </c>
      <c r="F69" s="48"/>
      <c r="G69" s="48">
        <v>154</v>
      </c>
      <c r="H69" s="52">
        <v>154</v>
      </c>
      <c r="I69" s="83" t="s">
        <v>269</v>
      </c>
      <c r="J69" s="52"/>
      <c r="K69" s="52">
        <f t="shared" si="1"/>
        <v>263.33999999999997</v>
      </c>
      <c r="L69" s="52"/>
      <c r="M69" s="52"/>
      <c r="N69" s="48" t="s">
        <v>10</v>
      </c>
      <c r="O69" s="74"/>
      <c r="P69" s="62"/>
      <c r="Q69" s="62"/>
      <c r="R69" s="63"/>
      <c r="S69" s="62"/>
      <c r="T69" s="62"/>
      <c r="U69" s="51"/>
      <c r="V69" s="28"/>
    </row>
    <row r="70" spans="1:30" s="11" customFormat="1" ht="35" customHeight="1" x14ac:dyDescent="0.2">
      <c r="A70" s="11" t="s">
        <v>125</v>
      </c>
      <c r="B70" s="11" t="s">
        <v>122</v>
      </c>
      <c r="C70" s="11" t="s">
        <v>2</v>
      </c>
      <c r="D70" s="11" t="s">
        <v>42</v>
      </c>
      <c r="E70" s="48" t="s">
        <v>245</v>
      </c>
      <c r="F70" s="48"/>
      <c r="G70" s="48">
        <v>38</v>
      </c>
      <c r="H70" s="43">
        <v>38</v>
      </c>
      <c r="I70" s="43"/>
      <c r="J70" s="43"/>
      <c r="K70" s="43">
        <f t="shared" si="1"/>
        <v>64.98</v>
      </c>
      <c r="L70" s="43"/>
      <c r="M70" s="43"/>
      <c r="N70" s="52" t="s">
        <v>43</v>
      </c>
      <c r="O70" s="28"/>
      <c r="P70" s="28"/>
      <c r="Q70" s="28"/>
      <c r="R70" s="28"/>
      <c r="S70" s="28"/>
      <c r="T70" s="28"/>
      <c r="U70" s="46"/>
      <c r="V70" s="28"/>
    </row>
    <row r="71" spans="1:30" s="11" customFormat="1" ht="35" customHeight="1" x14ac:dyDescent="0.2">
      <c r="A71" s="8" t="s">
        <v>125</v>
      </c>
      <c r="B71" s="8" t="s">
        <v>270</v>
      </c>
      <c r="C71" s="8" t="s">
        <v>121</v>
      </c>
      <c r="D71" s="11" t="s">
        <v>4</v>
      </c>
      <c r="E71" s="48" t="s">
        <v>246</v>
      </c>
      <c r="F71" s="48"/>
      <c r="G71" s="48">
        <v>110</v>
      </c>
      <c r="H71" s="43">
        <v>110</v>
      </c>
      <c r="I71" s="43"/>
      <c r="J71" s="43"/>
      <c r="K71" s="43">
        <f t="shared" si="1"/>
        <v>188.1</v>
      </c>
      <c r="L71" s="43"/>
      <c r="M71" s="43"/>
      <c r="N71" s="84" t="s">
        <v>54</v>
      </c>
      <c r="O71" s="85"/>
      <c r="P71" s="28"/>
      <c r="Q71" s="28"/>
      <c r="R71" s="28"/>
      <c r="S71" s="28"/>
      <c r="T71" s="28"/>
      <c r="U71" s="46"/>
      <c r="V71" s="28"/>
    </row>
    <row r="72" spans="1:30" s="11" customFormat="1" ht="35" customHeight="1" x14ac:dyDescent="0.2">
      <c r="A72" s="11" t="s">
        <v>125</v>
      </c>
      <c r="B72" s="11" t="s">
        <v>259</v>
      </c>
      <c r="C72" s="11" t="s">
        <v>121</v>
      </c>
      <c r="D72" s="11" t="s">
        <v>150</v>
      </c>
      <c r="E72" s="11" t="s">
        <v>247</v>
      </c>
      <c r="G72" s="48">
        <v>227</v>
      </c>
      <c r="H72" s="43">
        <v>227</v>
      </c>
      <c r="I72" s="43"/>
      <c r="J72" s="43"/>
      <c r="K72" s="43">
        <v>227</v>
      </c>
      <c r="L72" s="43"/>
      <c r="M72" s="43"/>
      <c r="N72" s="86" t="s">
        <v>152</v>
      </c>
      <c r="O72" s="87"/>
      <c r="P72" s="28"/>
      <c r="Q72" s="28"/>
      <c r="R72" s="28"/>
      <c r="S72" s="28"/>
      <c r="T72" s="28"/>
      <c r="U72" s="46"/>
      <c r="V72" s="28"/>
    </row>
    <row r="73" spans="1:30" s="11" customFormat="1" ht="35" customHeight="1" x14ac:dyDescent="0.2">
      <c r="A73" s="8" t="s">
        <v>125</v>
      </c>
      <c r="B73" s="8" t="s">
        <v>259</v>
      </c>
      <c r="C73" s="8" t="s">
        <v>2</v>
      </c>
      <c r="D73" s="8" t="s">
        <v>277</v>
      </c>
      <c r="E73" s="8" t="s">
        <v>338</v>
      </c>
      <c r="F73" s="8"/>
      <c r="G73" s="8">
        <v>147</v>
      </c>
      <c r="H73" s="8">
        <v>147</v>
      </c>
      <c r="I73" s="60">
        <v>6700</v>
      </c>
      <c r="J73" s="60"/>
      <c r="K73" s="8"/>
      <c r="L73" s="8"/>
      <c r="M73" s="8"/>
      <c r="N73" s="69" t="s">
        <v>278</v>
      </c>
      <c r="O73" s="88"/>
      <c r="P73" s="59"/>
      <c r="Q73" s="61"/>
      <c r="R73" s="59"/>
      <c r="S73" s="59"/>
      <c r="T73" s="59"/>
      <c r="U73" s="51"/>
      <c r="V73" s="59"/>
      <c r="W73" s="8"/>
      <c r="X73" s="8"/>
      <c r="Y73" s="8"/>
      <c r="Z73" s="8"/>
      <c r="AA73" s="8"/>
      <c r="AB73" s="8"/>
      <c r="AC73" s="8"/>
      <c r="AD73" s="8"/>
    </row>
    <row r="74" spans="1:30" s="8" customFormat="1" ht="35" customHeight="1" x14ac:dyDescent="0.2">
      <c r="A74" s="8" t="s">
        <v>125</v>
      </c>
      <c r="B74" s="8" t="s">
        <v>259</v>
      </c>
      <c r="C74" s="8" t="s">
        <v>121</v>
      </c>
      <c r="D74" s="52" t="s">
        <v>53</v>
      </c>
      <c r="E74" s="48" t="s">
        <v>337</v>
      </c>
      <c r="F74" s="48"/>
      <c r="G74" s="48"/>
      <c r="H74" s="52">
        <v>147</v>
      </c>
      <c r="I74" s="52"/>
      <c r="J74" s="52"/>
      <c r="K74" s="52">
        <f>H74*1.8*0.95</f>
        <v>251.37</v>
      </c>
      <c r="L74" s="52"/>
      <c r="M74" s="52"/>
      <c r="N74" s="48" t="s">
        <v>52</v>
      </c>
      <c r="O74" s="55"/>
      <c r="P74" s="62"/>
      <c r="Q74" s="62"/>
      <c r="R74" s="63"/>
      <c r="S74" s="62"/>
      <c r="T74" s="62"/>
      <c r="U74" s="51"/>
      <c r="V74" s="28"/>
      <c r="W74" s="80"/>
      <c r="X74" s="11"/>
      <c r="Y74" s="11"/>
      <c r="Z74" s="11"/>
      <c r="AA74" s="11"/>
      <c r="AB74" s="11"/>
      <c r="AC74" s="11"/>
      <c r="AD74" s="11"/>
    </row>
    <row r="75" spans="1:30" s="8" customFormat="1" ht="35" customHeight="1" x14ac:dyDescent="0.2">
      <c r="A75" s="11" t="s">
        <v>120</v>
      </c>
      <c r="B75" s="11" t="s">
        <v>0</v>
      </c>
      <c r="C75" s="11" t="s">
        <v>2</v>
      </c>
      <c r="D75" s="11" t="s">
        <v>326</v>
      </c>
      <c r="E75" s="48" t="s">
        <v>336</v>
      </c>
      <c r="F75" s="48"/>
      <c r="G75" s="48">
        <v>319</v>
      </c>
      <c r="H75" s="11">
        <f>F75+G75</f>
        <v>319</v>
      </c>
      <c r="I75" s="71">
        <v>3381</v>
      </c>
      <c r="J75" s="11"/>
      <c r="K75" s="52">
        <f>H75*1.8*0.95</f>
        <v>545.49</v>
      </c>
      <c r="L75" s="52"/>
      <c r="M75" s="52"/>
      <c r="N75" s="48" t="s">
        <v>62</v>
      </c>
      <c r="O75" s="54"/>
      <c r="P75" s="62"/>
      <c r="Q75" s="62"/>
      <c r="R75" s="63"/>
      <c r="S75" s="62"/>
      <c r="T75" s="62"/>
      <c r="U75" s="51"/>
      <c r="V75" s="28"/>
      <c r="W75" s="11"/>
      <c r="X75" s="11"/>
      <c r="Y75" s="11"/>
      <c r="Z75" s="11"/>
      <c r="AA75" s="11"/>
      <c r="AB75" s="11"/>
      <c r="AC75" s="11"/>
      <c r="AD75" s="11"/>
    </row>
    <row r="76" spans="1:30" s="11" customFormat="1" ht="35" customHeight="1" x14ac:dyDescent="0.2">
      <c r="A76" s="8" t="s">
        <v>120</v>
      </c>
      <c r="B76" s="8" t="s">
        <v>259</v>
      </c>
      <c r="C76" s="8" t="s">
        <v>121</v>
      </c>
      <c r="D76" s="8" t="s">
        <v>319</v>
      </c>
      <c r="E76" s="48" t="s">
        <v>330</v>
      </c>
      <c r="F76" s="48"/>
      <c r="G76" s="48">
        <v>435</v>
      </c>
      <c r="H76" s="47">
        <f>F76+G76</f>
        <v>435</v>
      </c>
      <c r="I76" s="49">
        <v>58959</v>
      </c>
      <c r="J76" s="49"/>
      <c r="K76" s="47"/>
      <c r="L76" s="47"/>
      <c r="M76" s="47"/>
      <c r="N76" s="8" t="s">
        <v>320</v>
      </c>
      <c r="O76" s="28"/>
      <c r="P76" s="50"/>
      <c r="Q76" s="50"/>
      <c r="R76" s="50"/>
      <c r="S76" s="50"/>
      <c r="T76" s="50"/>
      <c r="U76" s="51"/>
      <c r="V76" s="28"/>
    </row>
    <row r="77" spans="1:30" ht="18" hidden="1" customHeight="1" x14ac:dyDescent="0.2">
      <c r="A77" t="s">
        <v>120</v>
      </c>
      <c r="B77" t="s">
        <v>8</v>
      </c>
      <c r="C77" t="s">
        <v>121</v>
      </c>
      <c r="D77" s="12" t="s">
        <v>101</v>
      </c>
      <c r="E77" s="12" t="s">
        <v>134</v>
      </c>
      <c r="F77" s="12"/>
      <c r="G77" s="12"/>
      <c r="H77" s="12">
        <v>77</v>
      </c>
      <c r="I77" s="12"/>
      <c r="J77" s="12"/>
      <c r="K77" s="10">
        <f t="shared" ref="K77:K84" si="2">H77*1.8*0.95</f>
        <v>131.66999999999999</v>
      </c>
      <c r="L77" s="10"/>
      <c r="M77" s="10"/>
      <c r="O77" s="24" t="s">
        <v>198</v>
      </c>
      <c r="V77" s="2"/>
      <c r="W77" s="2"/>
      <c r="X77" s="2"/>
      <c r="Y77" s="2"/>
      <c r="Z77" s="2"/>
      <c r="AA77" s="2"/>
      <c r="AB77" s="2"/>
      <c r="AC77" s="2"/>
      <c r="AD77" s="2"/>
    </row>
    <row r="78" spans="1:30" ht="18" hidden="1" customHeight="1" x14ac:dyDescent="0.2">
      <c r="A78" t="s">
        <v>120</v>
      </c>
      <c r="B78" t="s">
        <v>8</v>
      </c>
      <c r="C78" t="s">
        <v>121</v>
      </c>
      <c r="D78" s="12" t="s">
        <v>97</v>
      </c>
      <c r="E78" s="12" t="s">
        <v>145</v>
      </c>
      <c r="F78" s="12"/>
      <c r="G78" s="12"/>
      <c r="H78" s="12">
        <v>151</v>
      </c>
      <c r="I78" s="12"/>
      <c r="J78" s="12"/>
      <c r="K78" s="10">
        <f t="shared" si="2"/>
        <v>258.20999999999998</v>
      </c>
      <c r="L78" s="10"/>
      <c r="M78" s="10"/>
      <c r="O78" s="24" t="s">
        <v>202</v>
      </c>
    </row>
    <row r="79" spans="1:30" ht="18" hidden="1" customHeight="1" x14ac:dyDescent="0.2">
      <c r="A79" t="s">
        <v>120</v>
      </c>
      <c r="B79" t="s">
        <v>8</v>
      </c>
      <c r="C79" t="s">
        <v>121</v>
      </c>
      <c r="D79" s="12" t="s">
        <v>100</v>
      </c>
      <c r="E79" s="12" t="s">
        <v>215</v>
      </c>
      <c r="F79" s="12"/>
      <c r="G79" s="12"/>
      <c r="H79" s="12">
        <v>224</v>
      </c>
      <c r="I79" s="12"/>
      <c r="J79" s="12"/>
      <c r="K79" s="10">
        <f t="shared" si="2"/>
        <v>383.03999999999996</v>
      </c>
      <c r="L79" s="10"/>
      <c r="M79" s="10"/>
      <c r="O79" s="26" t="s">
        <v>221</v>
      </c>
    </row>
    <row r="80" spans="1:30" ht="18" hidden="1" customHeight="1" x14ac:dyDescent="0.2">
      <c r="A80" t="s">
        <v>120</v>
      </c>
      <c r="B80" t="s">
        <v>8</v>
      </c>
      <c r="C80" t="s">
        <v>121</v>
      </c>
      <c r="D80" s="12" t="s">
        <v>199</v>
      </c>
      <c r="E80" s="12" t="s">
        <v>136</v>
      </c>
      <c r="F80" s="12"/>
      <c r="G80" s="12"/>
      <c r="H80" s="12">
        <v>176</v>
      </c>
      <c r="I80" s="12"/>
      <c r="J80" s="12"/>
      <c r="K80" s="10">
        <f t="shared" si="2"/>
        <v>300.95999999999998</v>
      </c>
      <c r="L80" s="10"/>
      <c r="M80" s="10"/>
      <c r="O80" s="24" t="s">
        <v>200</v>
      </c>
      <c r="V80" s="2"/>
      <c r="W80" s="2"/>
      <c r="X80" s="2"/>
      <c r="Y80" s="2"/>
      <c r="Z80" s="2"/>
      <c r="AA80" s="2"/>
      <c r="AB80" s="2"/>
      <c r="AC80" s="2"/>
      <c r="AD80" s="2"/>
    </row>
    <row r="81" spans="1:30" ht="18" hidden="1" customHeight="1" x14ac:dyDescent="0.2">
      <c r="A81" t="s">
        <v>120</v>
      </c>
      <c r="B81" t="s">
        <v>8</v>
      </c>
      <c r="C81" t="s">
        <v>121</v>
      </c>
      <c r="D81" s="12" t="s">
        <v>99</v>
      </c>
      <c r="E81" s="12" t="s">
        <v>137</v>
      </c>
      <c r="F81" s="12"/>
      <c r="G81" s="12"/>
      <c r="H81" s="12">
        <v>311</v>
      </c>
      <c r="I81" s="12"/>
      <c r="J81" s="12"/>
      <c r="K81" s="10">
        <f t="shared" si="2"/>
        <v>531.81000000000006</v>
      </c>
      <c r="L81" s="10">
        <v>311</v>
      </c>
      <c r="M81" s="10">
        <f>L81*1.8</f>
        <v>559.80000000000007</v>
      </c>
      <c r="N81" s="14"/>
      <c r="O81" s="24" t="s">
        <v>226</v>
      </c>
    </row>
    <row r="82" spans="1:30" ht="18" hidden="1" customHeight="1" x14ac:dyDescent="0.2">
      <c r="A82" t="s">
        <v>120</v>
      </c>
      <c r="B82" t="s">
        <v>8</v>
      </c>
      <c r="C82" t="s">
        <v>121</v>
      </c>
      <c r="D82" s="12" t="s">
        <v>103</v>
      </c>
      <c r="E82" s="12" t="s">
        <v>138</v>
      </c>
      <c r="F82" s="12"/>
      <c r="G82" s="12"/>
      <c r="H82" s="12">
        <v>91</v>
      </c>
      <c r="I82" s="12"/>
      <c r="J82" s="12"/>
      <c r="K82" s="10">
        <f t="shared" si="2"/>
        <v>155.61000000000001</v>
      </c>
      <c r="L82" s="10">
        <v>83</v>
      </c>
      <c r="M82" s="10">
        <f>L82*1.8</f>
        <v>149.4</v>
      </c>
      <c r="O82" s="24" t="s">
        <v>227</v>
      </c>
    </row>
    <row r="83" spans="1:30" ht="18" hidden="1" customHeight="1" x14ac:dyDescent="0.2">
      <c r="A83" t="s">
        <v>120</v>
      </c>
      <c r="B83" t="s">
        <v>8</v>
      </c>
      <c r="C83" t="s">
        <v>121</v>
      </c>
      <c r="D83" s="12" t="s">
        <v>102</v>
      </c>
      <c r="E83" s="12" t="s">
        <v>139</v>
      </c>
      <c r="F83" s="12"/>
      <c r="G83" s="12"/>
      <c r="H83" s="12">
        <v>66</v>
      </c>
      <c r="I83" s="12"/>
      <c r="J83" s="12"/>
      <c r="K83" s="10">
        <f t="shared" si="2"/>
        <v>112.85999999999999</v>
      </c>
      <c r="L83" s="10">
        <v>62</v>
      </c>
      <c r="M83" s="10">
        <f>L83*1.8</f>
        <v>111.60000000000001</v>
      </c>
      <c r="N83" s="14"/>
      <c r="O83" s="24" t="s">
        <v>227</v>
      </c>
    </row>
    <row r="84" spans="1:30" ht="18" hidden="1" customHeight="1" x14ac:dyDescent="0.2">
      <c r="A84" t="s">
        <v>120</v>
      </c>
      <c r="B84" t="s">
        <v>8</v>
      </c>
      <c r="C84" t="s">
        <v>121</v>
      </c>
      <c r="D84" s="12" t="s">
        <v>98</v>
      </c>
      <c r="E84" s="12" t="s">
        <v>140</v>
      </c>
      <c r="F84" s="12"/>
      <c r="G84" s="12"/>
      <c r="H84" s="12">
        <v>240</v>
      </c>
      <c r="I84" s="12"/>
      <c r="J84" s="12"/>
      <c r="K84" s="10">
        <f t="shared" si="2"/>
        <v>410.4</v>
      </c>
      <c r="L84" s="10">
        <v>240</v>
      </c>
      <c r="M84" s="10">
        <f>L84*1.8</f>
        <v>432</v>
      </c>
      <c r="O84" s="24" t="s">
        <v>229</v>
      </c>
    </row>
    <row r="85" spans="1:30" s="11" customFormat="1" ht="35" customHeight="1" x14ac:dyDescent="0.2">
      <c r="A85" s="8" t="s">
        <v>120</v>
      </c>
      <c r="B85" s="8" t="s">
        <v>259</v>
      </c>
      <c r="C85" s="8" t="s">
        <v>121</v>
      </c>
      <c r="D85" s="8" t="s">
        <v>322</v>
      </c>
      <c r="E85" s="48" t="s">
        <v>332</v>
      </c>
      <c r="F85" s="48"/>
      <c r="G85" s="48">
        <v>374</v>
      </c>
      <c r="H85" s="47">
        <f>F85+G85</f>
        <v>374</v>
      </c>
      <c r="I85" s="49">
        <v>65074</v>
      </c>
      <c r="J85" s="49">
        <v>33498</v>
      </c>
      <c r="K85" s="47"/>
      <c r="L85" s="47"/>
      <c r="M85" s="47"/>
      <c r="N85" s="47" t="s">
        <v>59</v>
      </c>
      <c r="O85" s="54"/>
      <c r="P85" s="50"/>
      <c r="Q85" s="50"/>
      <c r="R85" s="50"/>
      <c r="S85" s="50"/>
      <c r="T85" s="50"/>
      <c r="U85" s="51"/>
      <c r="V85" s="28"/>
    </row>
    <row r="86" spans="1:30" s="11" customFormat="1" ht="35" customHeight="1" x14ac:dyDescent="0.2">
      <c r="A86" s="11" t="s">
        <v>120</v>
      </c>
      <c r="B86" s="11" t="s">
        <v>122</v>
      </c>
      <c r="C86" s="11" t="s">
        <v>121</v>
      </c>
      <c r="D86" s="11" t="s">
        <v>14</v>
      </c>
      <c r="E86" s="48" t="s">
        <v>335</v>
      </c>
      <c r="F86" s="48"/>
      <c r="G86" s="48">
        <v>504</v>
      </c>
      <c r="H86" s="43">
        <f>F86+G86</f>
        <v>504</v>
      </c>
      <c r="I86" s="43">
        <v>150000</v>
      </c>
      <c r="J86" s="43"/>
      <c r="K86" s="43">
        <f>H86*1.8*0.95</f>
        <v>861.84</v>
      </c>
      <c r="L86" s="43"/>
      <c r="M86" s="43"/>
      <c r="N86" s="52" t="s">
        <v>11</v>
      </c>
      <c r="O86" s="66"/>
      <c r="P86" s="28"/>
      <c r="Q86" s="28"/>
      <c r="R86" s="28"/>
      <c r="S86" s="28"/>
      <c r="T86" s="28"/>
      <c r="U86" s="46"/>
      <c r="V86" s="28"/>
    </row>
    <row r="87" spans="1:30" s="11" customFormat="1" ht="35" customHeight="1" x14ac:dyDescent="0.2">
      <c r="A87" s="8" t="s">
        <v>120</v>
      </c>
      <c r="B87" s="8" t="s">
        <v>259</v>
      </c>
      <c r="C87" s="8" t="s">
        <v>121</v>
      </c>
      <c r="D87" s="8" t="s">
        <v>114</v>
      </c>
      <c r="E87" s="48" t="s">
        <v>241</v>
      </c>
      <c r="F87" s="48"/>
      <c r="G87" s="48">
        <v>161</v>
      </c>
      <c r="H87" s="8">
        <v>161</v>
      </c>
      <c r="I87" s="60">
        <v>2085</v>
      </c>
      <c r="J87" s="8"/>
      <c r="K87" s="52">
        <f>H87*1.8*0.95</f>
        <v>275.31</v>
      </c>
      <c r="L87" s="52"/>
      <c r="M87" s="52"/>
      <c r="N87" s="48" t="s">
        <v>115</v>
      </c>
      <c r="O87" s="54"/>
      <c r="P87" s="62"/>
      <c r="Q87" s="62"/>
      <c r="R87" s="79"/>
      <c r="S87" s="62"/>
      <c r="T87" s="59"/>
      <c r="U87" s="51"/>
      <c r="V87" s="28"/>
      <c r="W87" s="80"/>
    </row>
    <row r="88" spans="1:30" s="11" customFormat="1" ht="35" customHeight="1" x14ac:dyDescent="0.2">
      <c r="A88" s="8" t="s">
        <v>120</v>
      </c>
      <c r="B88" s="8" t="s">
        <v>0</v>
      </c>
      <c r="C88" s="8" t="s">
        <v>121</v>
      </c>
      <c r="D88" s="52" t="s">
        <v>38</v>
      </c>
      <c r="E88" s="48" t="s">
        <v>334</v>
      </c>
      <c r="F88" s="48"/>
      <c r="G88" s="48">
        <v>879</v>
      </c>
      <c r="H88" s="52">
        <v>879</v>
      </c>
      <c r="I88" s="52"/>
      <c r="J88" s="52"/>
      <c r="K88" s="52">
        <f>H88*1.8*0.95</f>
        <v>1503.09</v>
      </c>
      <c r="L88" s="52"/>
      <c r="M88" s="52"/>
      <c r="N88" s="55" t="s">
        <v>115</v>
      </c>
      <c r="O88" s="54"/>
      <c r="P88" s="62"/>
      <c r="Q88" s="62"/>
      <c r="R88" s="63"/>
      <c r="S88" s="62"/>
      <c r="T88" s="62"/>
      <c r="U88" s="89"/>
      <c r="V88" s="28"/>
      <c r="W88" s="90"/>
    </row>
    <row r="89" spans="1:30" s="11" customFormat="1" ht="35" customHeight="1" x14ac:dyDescent="0.2">
      <c r="A89" s="8" t="s">
        <v>120</v>
      </c>
      <c r="B89" s="8" t="s">
        <v>259</v>
      </c>
      <c r="C89" s="8" t="s">
        <v>121</v>
      </c>
      <c r="D89" s="52" t="s">
        <v>36</v>
      </c>
      <c r="E89" s="48" t="s">
        <v>333</v>
      </c>
      <c r="F89" s="48"/>
      <c r="G89" s="48">
        <v>700</v>
      </c>
      <c r="H89" s="52">
        <v>700</v>
      </c>
      <c r="I89" s="52"/>
      <c r="J89" s="52"/>
      <c r="K89" s="52">
        <f>H89*1.8*0.95</f>
        <v>1197</v>
      </c>
      <c r="L89" s="52"/>
      <c r="M89" s="52"/>
      <c r="N89" s="48" t="s">
        <v>12</v>
      </c>
      <c r="O89" s="91"/>
      <c r="P89" s="62"/>
      <c r="Q89" s="92"/>
      <c r="R89" s="63"/>
      <c r="S89" s="62"/>
      <c r="T89" s="62"/>
      <c r="U89" s="51"/>
      <c r="V89" s="28"/>
    </row>
    <row r="90" spans="1:30" s="11" customFormat="1" ht="35" customHeight="1" x14ac:dyDescent="0.2">
      <c r="A90" s="8" t="s">
        <v>120</v>
      </c>
      <c r="B90" s="8" t="s">
        <v>324</v>
      </c>
      <c r="C90" s="8" t="s">
        <v>121</v>
      </c>
      <c r="D90" s="52" t="s">
        <v>37</v>
      </c>
      <c r="E90" s="48" t="s">
        <v>242</v>
      </c>
      <c r="F90" s="48"/>
      <c r="G90" s="48"/>
      <c r="H90" s="52">
        <v>336</v>
      </c>
      <c r="I90" s="52"/>
      <c r="J90" s="52"/>
      <c r="K90" s="52">
        <f>H90*1.8*0.95</f>
        <v>574.56000000000006</v>
      </c>
      <c r="L90" s="52"/>
      <c r="M90" s="52"/>
      <c r="N90" s="48" t="s">
        <v>55</v>
      </c>
      <c r="O90" s="93"/>
      <c r="P90" s="62"/>
      <c r="Q90" s="62"/>
      <c r="R90" s="63"/>
      <c r="S90" s="62"/>
      <c r="T90" s="59"/>
      <c r="U90" s="51"/>
      <c r="V90" s="28"/>
    </row>
    <row r="91" spans="1:30" ht="18" hidden="1" customHeight="1" x14ac:dyDescent="0.2">
      <c r="A91" t="s">
        <v>125</v>
      </c>
      <c r="B91" t="s">
        <v>8</v>
      </c>
      <c r="D91" s="12" t="s">
        <v>206</v>
      </c>
      <c r="E91" s="12" t="s">
        <v>207</v>
      </c>
      <c r="F91" s="12"/>
      <c r="G91" s="12"/>
      <c r="H91" s="16"/>
      <c r="I91" s="16"/>
      <c r="J91" s="16"/>
      <c r="K91" s="10"/>
      <c r="L91" s="10"/>
      <c r="M91" s="10"/>
      <c r="O91" s="24" t="s">
        <v>208</v>
      </c>
      <c r="V91" s="2"/>
      <c r="W91" s="2"/>
      <c r="X91" s="2"/>
      <c r="Y91" s="2"/>
      <c r="Z91" s="2"/>
      <c r="AA91" s="2"/>
      <c r="AB91" s="2"/>
      <c r="AC91" s="2"/>
      <c r="AD91" s="2"/>
    </row>
    <row r="92" spans="1:30" ht="18" hidden="1" customHeight="1" x14ac:dyDescent="0.2">
      <c r="A92" t="s">
        <v>125</v>
      </c>
      <c r="B92" t="s">
        <v>8</v>
      </c>
      <c r="D92" s="12" t="s">
        <v>212</v>
      </c>
      <c r="E92" s="12" t="s">
        <v>213</v>
      </c>
      <c r="F92" s="12"/>
      <c r="G92" s="12"/>
      <c r="H92" s="16"/>
      <c r="I92" s="16"/>
      <c r="J92" s="16"/>
      <c r="K92" s="10"/>
      <c r="L92" s="10"/>
      <c r="M92" s="10"/>
      <c r="O92" s="24" t="s">
        <v>214</v>
      </c>
    </row>
    <row r="93" spans="1:30" ht="18" hidden="1" customHeight="1" x14ac:dyDescent="0.2">
      <c r="A93" t="s">
        <v>125</v>
      </c>
      <c r="B93" t="s">
        <v>8</v>
      </c>
      <c r="D93" s="9" t="s">
        <v>203</v>
      </c>
      <c r="E93" s="9" t="s">
        <v>204</v>
      </c>
      <c r="F93" s="9"/>
      <c r="G93" s="9"/>
      <c r="H93" s="17"/>
      <c r="I93" s="17"/>
      <c r="J93" s="17"/>
      <c r="K93" s="3"/>
      <c r="L93" s="3"/>
      <c r="M93" s="3"/>
      <c r="N93" s="12" t="s">
        <v>205</v>
      </c>
      <c r="O93" s="16"/>
      <c r="P93" s="3"/>
      <c r="Q93" s="3"/>
      <c r="R93" s="4"/>
      <c r="S93" s="3"/>
      <c r="T93" s="3"/>
      <c r="U93" s="3"/>
    </row>
    <row r="94" spans="1:30" ht="18" hidden="1" customHeight="1" x14ac:dyDescent="0.2">
      <c r="A94" t="s">
        <v>125</v>
      </c>
      <c r="B94" t="s">
        <v>8</v>
      </c>
      <c r="D94" s="12" t="s">
        <v>209</v>
      </c>
      <c r="E94" s="12" t="s">
        <v>210</v>
      </c>
      <c r="F94" s="12"/>
      <c r="G94" s="12"/>
      <c r="H94" s="16"/>
      <c r="I94" s="16"/>
      <c r="J94" s="16"/>
      <c r="K94" s="10"/>
      <c r="L94" s="10"/>
      <c r="M94" s="10"/>
      <c r="O94" s="27"/>
    </row>
    <row r="95" spans="1:30" ht="18" hidden="1" customHeight="1" x14ac:dyDescent="0.2">
      <c r="A95" t="s">
        <v>125</v>
      </c>
      <c r="B95" t="s">
        <v>8</v>
      </c>
      <c r="D95" s="12" t="s">
        <v>157</v>
      </c>
      <c r="E95" s="12" t="s">
        <v>158</v>
      </c>
      <c r="F95" s="12"/>
      <c r="G95" s="12"/>
      <c r="H95" s="12">
        <v>75</v>
      </c>
      <c r="I95" s="12"/>
      <c r="J95" s="12"/>
      <c r="K95" s="10">
        <f>H95*1.8*0.95</f>
        <v>128.25</v>
      </c>
      <c r="L95" s="10">
        <v>71</v>
      </c>
      <c r="M95" s="10">
        <f>L95*1.8</f>
        <v>127.8</v>
      </c>
      <c r="O95" s="24" t="s">
        <v>228</v>
      </c>
    </row>
    <row r="96" spans="1:30" ht="18" hidden="1" customHeight="1" x14ac:dyDescent="0.2">
      <c r="A96" t="s">
        <v>123</v>
      </c>
      <c r="B96" t="s">
        <v>8</v>
      </c>
      <c r="D96" t="s">
        <v>17</v>
      </c>
      <c r="E96" s="12"/>
      <c r="F96" s="12"/>
      <c r="G96" s="12"/>
      <c r="H96">
        <v>485</v>
      </c>
      <c r="O96" s="24" t="s">
        <v>201</v>
      </c>
    </row>
    <row r="97" spans="1:30" ht="18" hidden="1" customHeight="1" x14ac:dyDescent="0.2">
      <c r="A97" t="s">
        <v>123</v>
      </c>
      <c r="B97" t="s">
        <v>8</v>
      </c>
      <c r="D97" t="s">
        <v>18</v>
      </c>
      <c r="E97" s="12"/>
      <c r="F97" s="12"/>
      <c r="G97" s="12"/>
      <c r="H97">
        <v>188</v>
      </c>
    </row>
    <row r="98" spans="1:30" ht="18" hidden="1" customHeight="1" x14ac:dyDescent="0.2">
      <c r="A98" t="s">
        <v>123</v>
      </c>
      <c r="B98" t="s">
        <v>8</v>
      </c>
      <c r="D98" t="s">
        <v>19</v>
      </c>
      <c r="E98" s="12"/>
      <c r="F98" s="12"/>
      <c r="G98" s="12"/>
      <c r="H98">
        <v>683</v>
      </c>
    </row>
    <row r="99" spans="1:30" s="11" customFormat="1" ht="18" hidden="1" customHeight="1" x14ac:dyDescent="0.2">
      <c r="A99" t="s">
        <v>123</v>
      </c>
      <c r="B99" t="s">
        <v>8</v>
      </c>
      <c r="C99"/>
      <c r="D99" t="s">
        <v>111</v>
      </c>
      <c r="E99" s="12"/>
      <c r="F99" s="12"/>
      <c r="G99" s="12"/>
      <c r="H99">
        <v>72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8" hidden="1" customHeight="1" x14ac:dyDescent="0.2">
      <c r="A100" t="s">
        <v>123</v>
      </c>
      <c r="B100" t="s">
        <v>8</v>
      </c>
      <c r="D100" t="s">
        <v>112</v>
      </c>
      <c r="E100" s="12"/>
      <c r="F100" s="12"/>
      <c r="G100" s="12"/>
      <c r="H100">
        <v>9</v>
      </c>
    </row>
    <row r="101" spans="1:30" ht="18" hidden="1" customHeight="1" x14ac:dyDescent="0.2">
      <c r="A101" t="s">
        <v>123</v>
      </c>
      <c r="B101" t="s">
        <v>8</v>
      </c>
      <c r="D101" t="s">
        <v>20</v>
      </c>
      <c r="E101" s="12"/>
      <c r="F101" s="12"/>
      <c r="G101" s="12"/>
      <c r="H101">
        <v>182</v>
      </c>
    </row>
    <row r="102" spans="1:30" ht="18" hidden="1" customHeight="1" x14ac:dyDescent="0.2">
      <c r="A102" t="s">
        <v>123</v>
      </c>
      <c r="B102" t="s">
        <v>8</v>
      </c>
      <c r="D102" t="s">
        <v>21</v>
      </c>
      <c r="E102" s="12"/>
      <c r="F102" s="12"/>
      <c r="G102" s="12"/>
      <c r="H102">
        <v>453</v>
      </c>
    </row>
    <row r="103" spans="1:30" ht="18" hidden="1" customHeight="1" x14ac:dyDescent="0.2">
      <c r="A103" t="s">
        <v>123</v>
      </c>
      <c r="B103" t="s">
        <v>8</v>
      </c>
      <c r="D103" t="s">
        <v>28</v>
      </c>
      <c r="E103" s="12"/>
      <c r="F103" s="12"/>
      <c r="G103" s="12"/>
      <c r="H103">
        <v>241</v>
      </c>
    </row>
    <row r="104" spans="1:30" ht="18" hidden="1" customHeight="1" x14ac:dyDescent="0.2">
      <c r="A104" t="s">
        <v>123</v>
      </c>
      <c r="B104" t="s">
        <v>8</v>
      </c>
      <c r="D104" t="s">
        <v>22</v>
      </c>
      <c r="E104" s="12"/>
      <c r="F104" s="12"/>
      <c r="G104" s="12"/>
      <c r="H104">
        <v>1358</v>
      </c>
    </row>
    <row r="105" spans="1:30" ht="18" hidden="1" customHeight="1" x14ac:dyDescent="0.2">
      <c r="A105" t="s">
        <v>123</v>
      </c>
      <c r="B105" t="s">
        <v>8</v>
      </c>
      <c r="D105" t="s">
        <v>23</v>
      </c>
      <c r="E105" s="12"/>
      <c r="F105" s="12"/>
      <c r="G105" s="12"/>
      <c r="H105">
        <v>207</v>
      </c>
    </row>
    <row r="106" spans="1:30" ht="18" hidden="1" customHeight="1" x14ac:dyDescent="0.2">
      <c r="A106" t="s">
        <v>123</v>
      </c>
      <c r="B106" t="s">
        <v>8</v>
      </c>
      <c r="D106" t="s">
        <v>63</v>
      </c>
      <c r="E106" s="12"/>
      <c r="F106" s="12"/>
      <c r="G106" s="12"/>
      <c r="H106">
        <v>173</v>
      </c>
    </row>
    <row r="107" spans="1:30" ht="18" hidden="1" customHeight="1" x14ac:dyDescent="0.2">
      <c r="A107" t="s">
        <v>123</v>
      </c>
      <c r="B107" t="s">
        <v>8</v>
      </c>
      <c r="D107" t="s">
        <v>64</v>
      </c>
      <c r="E107" s="12"/>
      <c r="F107" s="12"/>
      <c r="G107" s="12"/>
      <c r="H107">
        <v>434</v>
      </c>
      <c r="N107" s="18"/>
    </row>
    <row r="108" spans="1:30" ht="18" hidden="1" customHeight="1" x14ac:dyDescent="0.2">
      <c r="A108" t="s">
        <v>123</v>
      </c>
      <c r="B108" t="s">
        <v>8</v>
      </c>
      <c r="D108" t="s">
        <v>26</v>
      </c>
      <c r="E108" s="12"/>
      <c r="F108" s="12"/>
      <c r="G108" s="12"/>
      <c r="H108">
        <v>200</v>
      </c>
    </row>
    <row r="109" spans="1:30" ht="18" hidden="1" customHeight="1" x14ac:dyDescent="0.2">
      <c r="A109" t="s">
        <v>123</v>
      </c>
      <c r="B109" t="s">
        <v>8</v>
      </c>
      <c r="D109" t="s">
        <v>25</v>
      </c>
      <c r="E109" s="12"/>
      <c r="F109" s="12"/>
      <c r="G109" s="12"/>
      <c r="H109">
        <v>350</v>
      </c>
      <c r="N109" s="18"/>
    </row>
    <row r="110" spans="1:30" ht="18" hidden="1" customHeight="1" x14ac:dyDescent="0.2">
      <c r="A110" t="s">
        <v>123</v>
      </c>
      <c r="B110" t="s">
        <v>8</v>
      </c>
      <c r="D110" t="s">
        <v>46</v>
      </c>
      <c r="E110" s="12"/>
      <c r="F110" s="12"/>
      <c r="G110" s="12"/>
      <c r="H110">
        <v>900</v>
      </c>
    </row>
    <row r="111" spans="1:30" s="15" customFormat="1" ht="18" hidden="1" customHeight="1" x14ac:dyDescent="0.2">
      <c r="A111" t="s">
        <v>123</v>
      </c>
      <c r="B111" t="s">
        <v>8</v>
      </c>
      <c r="C111"/>
      <c r="D111" t="s">
        <v>24</v>
      </c>
      <c r="E111" s="12"/>
      <c r="F111" s="12"/>
      <c r="G111" s="12"/>
      <c r="H111">
        <v>400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s="11" customFormat="1" ht="18" hidden="1" customHeight="1" x14ac:dyDescent="0.2">
      <c r="A112" t="s">
        <v>124</v>
      </c>
      <c r="B112" t="s">
        <v>0</v>
      </c>
      <c r="C112"/>
      <c r="D112" s="11" t="s">
        <v>30</v>
      </c>
      <c r="E112" s="12"/>
      <c r="F112" s="12"/>
      <c r="G112" s="12"/>
      <c r="H112">
        <v>183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14" ht="18" hidden="1" customHeight="1" x14ac:dyDescent="0.2">
      <c r="A113" t="s">
        <v>124</v>
      </c>
      <c r="B113" t="s">
        <v>0</v>
      </c>
      <c r="D113" s="11" t="s">
        <v>34</v>
      </c>
      <c r="E113" s="12"/>
      <c r="F113" s="12"/>
      <c r="G113" s="12"/>
      <c r="H113">
        <v>43</v>
      </c>
    </row>
    <row r="114" spans="1:14" ht="18" hidden="1" customHeight="1" x14ac:dyDescent="0.2">
      <c r="A114" t="s">
        <v>124</v>
      </c>
      <c r="B114" t="s">
        <v>122</v>
      </c>
      <c r="D114" t="s">
        <v>29</v>
      </c>
      <c r="E114" s="12"/>
      <c r="F114" s="12"/>
      <c r="G114" s="12"/>
      <c r="H114">
        <v>150</v>
      </c>
    </row>
    <row r="115" spans="1:14" ht="18" hidden="1" customHeight="1" x14ac:dyDescent="0.2">
      <c r="A115" t="s">
        <v>123</v>
      </c>
      <c r="B115" t="s">
        <v>8</v>
      </c>
      <c r="D115" t="s">
        <v>17</v>
      </c>
      <c r="E115" s="12"/>
      <c r="F115" s="12"/>
      <c r="G115" s="12"/>
      <c r="H115">
        <v>485</v>
      </c>
    </row>
    <row r="116" spans="1:14" ht="18" hidden="1" customHeight="1" x14ac:dyDescent="0.2">
      <c r="A116" t="s">
        <v>123</v>
      </c>
      <c r="B116" t="s">
        <v>8</v>
      </c>
      <c r="D116" t="s">
        <v>18</v>
      </c>
      <c r="E116" s="12"/>
      <c r="F116" s="12"/>
      <c r="G116" s="12"/>
      <c r="H116">
        <v>188</v>
      </c>
    </row>
    <row r="117" spans="1:14" ht="18" hidden="1" customHeight="1" x14ac:dyDescent="0.2">
      <c r="A117" t="s">
        <v>123</v>
      </c>
      <c r="B117" t="s">
        <v>8</v>
      </c>
      <c r="D117" t="s">
        <v>19</v>
      </c>
      <c r="E117" s="12"/>
      <c r="F117" s="12"/>
      <c r="G117" s="12"/>
      <c r="H117">
        <v>683</v>
      </c>
    </row>
    <row r="118" spans="1:14" ht="18" hidden="1" customHeight="1" x14ac:dyDescent="0.2">
      <c r="A118" t="s">
        <v>123</v>
      </c>
      <c r="B118" t="s">
        <v>8</v>
      </c>
      <c r="D118" t="s">
        <v>111</v>
      </c>
      <c r="E118" s="12"/>
      <c r="F118" s="12"/>
      <c r="G118" s="12"/>
      <c r="H118">
        <v>72</v>
      </c>
    </row>
    <row r="119" spans="1:14" ht="18" hidden="1" customHeight="1" x14ac:dyDescent="0.2">
      <c r="A119" t="s">
        <v>123</v>
      </c>
      <c r="B119" t="s">
        <v>8</v>
      </c>
      <c r="D119" t="s">
        <v>112</v>
      </c>
      <c r="E119" s="12"/>
      <c r="F119" s="12"/>
      <c r="G119" s="12"/>
      <c r="H119">
        <v>9</v>
      </c>
    </row>
    <row r="120" spans="1:14" ht="18" hidden="1" customHeight="1" x14ac:dyDescent="0.2">
      <c r="A120" t="s">
        <v>123</v>
      </c>
      <c r="B120" t="s">
        <v>8</v>
      </c>
      <c r="D120" t="s">
        <v>20</v>
      </c>
      <c r="E120" s="12"/>
      <c r="F120" s="12"/>
      <c r="G120" s="12"/>
      <c r="H120">
        <v>182</v>
      </c>
    </row>
    <row r="121" spans="1:14" ht="18" hidden="1" customHeight="1" x14ac:dyDescent="0.2">
      <c r="A121" t="s">
        <v>123</v>
      </c>
      <c r="B121" t="s">
        <v>8</v>
      </c>
      <c r="D121" t="s">
        <v>21</v>
      </c>
      <c r="E121" s="12"/>
      <c r="F121" s="12"/>
      <c r="G121" s="12"/>
      <c r="H121">
        <v>453</v>
      </c>
    </row>
    <row r="122" spans="1:14" ht="18" hidden="1" customHeight="1" x14ac:dyDescent="0.2">
      <c r="A122" t="s">
        <v>123</v>
      </c>
      <c r="B122" t="s">
        <v>8</v>
      </c>
      <c r="D122" t="s">
        <v>28</v>
      </c>
      <c r="E122" s="12"/>
      <c r="F122" s="12"/>
      <c r="G122" s="12"/>
      <c r="H122">
        <v>241</v>
      </c>
    </row>
    <row r="123" spans="1:14" ht="18" hidden="1" customHeight="1" x14ac:dyDescent="0.2">
      <c r="A123" t="s">
        <v>123</v>
      </c>
      <c r="B123" t="s">
        <v>8</v>
      </c>
      <c r="D123" t="s">
        <v>22</v>
      </c>
      <c r="E123" s="12"/>
      <c r="F123" s="12"/>
      <c r="G123" s="12"/>
      <c r="H123">
        <v>1358</v>
      </c>
    </row>
    <row r="124" spans="1:14" ht="18" hidden="1" customHeight="1" x14ac:dyDescent="0.2">
      <c r="A124" t="s">
        <v>123</v>
      </c>
      <c r="B124" t="s">
        <v>8</v>
      </c>
      <c r="D124" t="s">
        <v>23</v>
      </c>
      <c r="E124" s="12"/>
      <c r="F124" s="12"/>
      <c r="G124" s="12"/>
      <c r="H124">
        <v>207</v>
      </c>
    </row>
    <row r="125" spans="1:14" ht="18" hidden="1" customHeight="1" x14ac:dyDescent="0.2">
      <c r="A125" t="s">
        <v>123</v>
      </c>
      <c r="B125" t="s">
        <v>8</v>
      </c>
      <c r="D125" t="s">
        <v>63</v>
      </c>
      <c r="E125" s="12"/>
      <c r="F125" s="12"/>
      <c r="G125" s="12"/>
      <c r="H125">
        <v>173</v>
      </c>
      <c r="N125" s="14"/>
    </row>
    <row r="126" spans="1:14" ht="18" hidden="1" customHeight="1" x14ac:dyDescent="0.2">
      <c r="A126" t="s">
        <v>123</v>
      </c>
      <c r="B126" t="s">
        <v>8</v>
      </c>
      <c r="D126" t="s">
        <v>64</v>
      </c>
      <c r="E126" s="12"/>
      <c r="F126" s="12"/>
      <c r="G126" s="12"/>
      <c r="H126">
        <v>434</v>
      </c>
      <c r="N126" s="18"/>
    </row>
    <row r="127" spans="1:14" ht="18" hidden="1" customHeight="1" x14ac:dyDescent="0.2">
      <c r="A127" t="s">
        <v>123</v>
      </c>
      <c r="B127" t="s">
        <v>8</v>
      </c>
      <c r="D127" t="s">
        <v>26</v>
      </c>
      <c r="E127" s="12"/>
      <c r="F127" s="12"/>
      <c r="G127" s="12"/>
      <c r="H127">
        <v>200</v>
      </c>
      <c r="N127" s="14"/>
    </row>
    <row r="128" spans="1:14" ht="18" hidden="1" customHeight="1" x14ac:dyDescent="0.2">
      <c r="A128" t="s">
        <v>123</v>
      </c>
      <c r="B128" t="s">
        <v>8</v>
      </c>
      <c r="D128" t="s">
        <v>25</v>
      </c>
      <c r="E128" s="12"/>
      <c r="F128" s="12"/>
      <c r="G128" s="12"/>
      <c r="H128">
        <v>350</v>
      </c>
      <c r="N128" s="18"/>
    </row>
    <row r="129" spans="1:22" ht="18" hidden="1" customHeight="1" x14ac:dyDescent="0.2">
      <c r="A129" t="s">
        <v>123</v>
      </c>
      <c r="B129" t="s">
        <v>8</v>
      </c>
      <c r="D129" t="s">
        <v>46</v>
      </c>
      <c r="E129" s="12"/>
      <c r="F129" s="12"/>
      <c r="G129" s="12"/>
      <c r="H129">
        <v>900</v>
      </c>
    </row>
    <row r="130" spans="1:22" ht="18" hidden="1" customHeight="1" x14ac:dyDescent="0.2">
      <c r="A130" t="s">
        <v>123</v>
      </c>
      <c r="B130" t="s">
        <v>8</v>
      </c>
      <c r="D130" t="s">
        <v>24</v>
      </c>
      <c r="E130" s="12"/>
      <c r="F130" s="12"/>
      <c r="G130" s="12"/>
      <c r="H130">
        <v>400</v>
      </c>
    </row>
    <row r="131" spans="1:22" ht="18" hidden="1" customHeight="1" x14ac:dyDescent="0.2">
      <c r="A131" t="s">
        <v>124</v>
      </c>
      <c r="B131" t="s">
        <v>0</v>
      </c>
      <c r="D131" s="11" t="s">
        <v>30</v>
      </c>
      <c r="E131" s="12"/>
      <c r="F131" s="12"/>
      <c r="G131" s="12"/>
      <c r="H131">
        <v>183</v>
      </c>
    </row>
    <row r="132" spans="1:22" ht="18" hidden="1" customHeight="1" x14ac:dyDescent="0.2">
      <c r="A132" t="s">
        <v>124</v>
      </c>
      <c r="B132" t="s">
        <v>0</v>
      </c>
      <c r="D132" s="11" t="s">
        <v>34</v>
      </c>
      <c r="E132" s="12"/>
      <c r="F132" s="12"/>
      <c r="G132" s="12"/>
      <c r="H132">
        <v>43</v>
      </c>
    </row>
    <row r="133" spans="1:22" ht="15" hidden="1" x14ac:dyDescent="0.2">
      <c r="A133" t="s">
        <v>124</v>
      </c>
      <c r="B133" t="s">
        <v>122</v>
      </c>
      <c r="D133" t="s">
        <v>29</v>
      </c>
      <c r="E133" s="12"/>
      <c r="F133" s="12"/>
      <c r="G133" s="12"/>
      <c r="H133">
        <v>150</v>
      </c>
    </row>
    <row r="134" spans="1:22" ht="15" hidden="1" x14ac:dyDescent="0.2"/>
    <row r="135" spans="1:22" ht="15" hidden="1" x14ac:dyDescent="0.2">
      <c r="A135" s="9" t="s">
        <v>252</v>
      </c>
      <c r="B135" s="9" t="s">
        <v>0</v>
      </c>
      <c r="C135" s="9" t="s">
        <v>249</v>
      </c>
      <c r="E135" s="12" t="s">
        <v>251</v>
      </c>
      <c r="F135" s="12"/>
      <c r="G135" s="12"/>
      <c r="H135">
        <v>580</v>
      </c>
      <c r="N135" s="12" t="s">
        <v>250</v>
      </c>
      <c r="O135" t="s">
        <v>253</v>
      </c>
    </row>
    <row r="136" spans="1:22" ht="15" hidden="1" x14ac:dyDescent="0.2">
      <c r="A136" t="s">
        <v>254</v>
      </c>
      <c r="B136" t="s">
        <v>0</v>
      </c>
      <c r="C136" t="s">
        <v>1</v>
      </c>
      <c r="D136" t="s">
        <v>255</v>
      </c>
      <c r="E136" t="s">
        <v>255</v>
      </c>
      <c r="H136">
        <v>441</v>
      </c>
      <c r="O136" t="s">
        <v>256</v>
      </c>
    </row>
    <row r="137" spans="1:22" ht="35" customHeight="1" x14ac:dyDescent="0.2">
      <c r="O137" s="18"/>
      <c r="P137" s="18"/>
      <c r="Q137" s="18"/>
      <c r="R137" s="18"/>
      <c r="S137" s="18"/>
      <c r="T137" s="18"/>
      <c r="U137" s="42"/>
      <c r="V137" s="18"/>
    </row>
    <row r="138" spans="1:22" ht="35" customHeight="1" x14ac:dyDescent="0.2">
      <c r="O138" s="18"/>
      <c r="P138" s="18"/>
      <c r="Q138" s="18"/>
      <c r="R138" s="18"/>
      <c r="S138" s="18"/>
      <c r="T138" s="18"/>
      <c r="U138" s="42"/>
      <c r="V138" s="18"/>
    </row>
    <row r="139" spans="1:22" ht="35" customHeight="1" x14ac:dyDescent="0.2">
      <c r="O139" s="18"/>
      <c r="P139" s="18"/>
      <c r="Q139" s="18"/>
      <c r="R139" s="18"/>
      <c r="S139" s="18"/>
      <c r="T139" s="18"/>
      <c r="U139" s="42"/>
      <c r="V139" s="18"/>
    </row>
    <row r="140" spans="1:22" s="36" customFormat="1" ht="35" customHeight="1" x14ac:dyDescent="0.2">
      <c r="A140" s="36" t="s">
        <v>279</v>
      </c>
      <c r="F140" s="37">
        <f>SUM(F2:F90)</f>
        <v>5649</v>
      </c>
      <c r="G140" s="37">
        <f>SUM(G2:G90)</f>
        <v>7898</v>
      </c>
      <c r="H140" s="37"/>
      <c r="I140" s="37">
        <f>SUM(I2:I90)</f>
        <v>429435</v>
      </c>
      <c r="J140" s="37">
        <f>SUM(J2:J90)</f>
        <v>133498</v>
      </c>
      <c r="K140" s="37"/>
      <c r="L140" s="37"/>
      <c r="M140" s="37"/>
      <c r="N140" s="37"/>
      <c r="U140" s="38"/>
    </row>
    <row r="141" spans="1:22" ht="35" customHeight="1" x14ac:dyDescent="0.2">
      <c r="U141" s="29"/>
    </row>
    <row r="142" spans="1:22" ht="35" customHeight="1" x14ac:dyDescent="0.2">
      <c r="U142" s="29"/>
    </row>
    <row r="143" spans="1:22" ht="35" customHeight="1" x14ac:dyDescent="0.2">
      <c r="U143" s="29"/>
    </row>
    <row r="144" spans="1:22" ht="35" customHeight="1" x14ac:dyDescent="0.2">
      <c r="U144" s="29"/>
    </row>
    <row r="145" spans="21:21" ht="35" customHeight="1" x14ac:dyDescent="0.2">
      <c r="U145" s="29"/>
    </row>
    <row r="146" spans="21:21" ht="35" customHeight="1" x14ac:dyDescent="0.2">
      <c r="U146" s="29"/>
    </row>
    <row r="147" spans="21:21" ht="35" customHeight="1" x14ac:dyDescent="0.2">
      <c r="U147" s="29"/>
    </row>
    <row r="148" spans="21:21" ht="35" customHeight="1" x14ac:dyDescent="0.2">
      <c r="U148" s="29"/>
    </row>
    <row r="149" spans="21:21" ht="35" customHeight="1" x14ac:dyDescent="0.2">
      <c r="U149" s="29"/>
    </row>
    <row r="150" spans="21:21" ht="35" customHeight="1" x14ac:dyDescent="0.2">
      <c r="U150" s="29"/>
    </row>
    <row r="151" spans="21:21" ht="35" customHeight="1" x14ac:dyDescent="0.2">
      <c r="U151" s="29"/>
    </row>
    <row r="152" spans="21:21" ht="35" customHeight="1" x14ac:dyDescent="0.2">
      <c r="U152" s="29"/>
    </row>
    <row r="153" spans="21:21" ht="35" customHeight="1" x14ac:dyDescent="0.2">
      <c r="U153" s="29"/>
    </row>
    <row r="154" spans="21:21" ht="35" customHeight="1" x14ac:dyDescent="0.2">
      <c r="U154" s="29"/>
    </row>
    <row r="155" spans="21:21" ht="35" customHeight="1" x14ac:dyDescent="0.2">
      <c r="U155" s="29"/>
    </row>
    <row r="156" spans="21:21" ht="35" customHeight="1" x14ac:dyDescent="0.2">
      <c r="U156" s="29"/>
    </row>
    <row r="157" spans="21:21" ht="35" customHeight="1" x14ac:dyDescent="0.2">
      <c r="U157" s="29"/>
    </row>
    <row r="158" spans="21:21" ht="35" customHeight="1" x14ac:dyDescent="0.2">
      <c r="U158" s="29"/>
    </row>
    <row r="159" spans="21:21" ht="35" customHeight="1" x14ac:dyDescent="0.2">
      <c r="U159" s="29"/>
    </row>
    <row r="160" spans="21:21" ht="35" customHeight="1" x14ac:dyDescent="0.2">
      <c r="U160" s="29"/>
    </row>
    <row r="161" spans="21:21" ht="35" customHeight="1" x14ac:dyDescent="0.2">
      <c r="U161" s="29"/>
    </row>
    <row r="162" spans="21:21" ht="35" customHeight="1" x14ac:dyDescent="0.2">
      <c r="U162" s="29"/>
    </row>
    <row r="163" spans="21:21" ht="35" customHeight="1" x14ac:dyDescent="0.2">
      <c r="U163" s="29"/>
    </row>
    <row r="164" spans="21:21" ht="35" customHeight="1" x14ac:dyDescent="0.2">
      <c r="U164" s="29"/>
    </row>
    <row r="165" spans="21:21" ht="35" customHeight="1" x14ac:dyDescent="0.2">
      <c r="U165" s="29"/>
    </row>
    <row r="166" spans="21:21" ht="35" customHeight="1" x14ac:dyDescent="0.2">
      <c r="U166" s="29"/>
    </row>
    <row r="167" spans="21:21" ht="35" customHeight="1" x14ac:dyDescent="0.2">
      <c r="U167" s="29"/>
    </row>
    <row r="168" spans="21:21" ht="35" customHeight="1" x14ac:dyDescent="0.2">
      <c r="U168" s="29"/>
    </row>
    <row r="169" spans="21:21" ht="35" customHeight="1" x14ac:dyDescent="0.2">
      <c r="U169" s="29"/>
    </row>
    <row r="170" spans="21:21" ht="35" customHeight="1" x14ac:dyDescent="0.2">
      <c r="U170" s="29"/>
    </row>
    <row r="171" spans="21:21" ht="35" customHeight="1" x14ac:dyDescent="0.2">
      <c r="U171" s="29"/>
    </row>
    <row r="172" spans="21:21" ht="35" customHeight="1" x14ac:dyDescent="0.2">
      <c r="U172" s="29"/>
    </row>
    <row r="173" spans="21:21" ht="35" customHeight="1" x14ac:dyDescent="0.2">
      <c r="U173" s="29"/>
    </row>
    <row r="174" spans="21:21" ht="35" customHeight="1" x14ac:dyDescent="0.2">
      <c r="U174" s="29"/>
    </row>
    <row r="175" spans="21:21" ht="35" customHeight="1" x14ac:dyDescent="0.2">
      <c r="U175" s="29"/>
    </row>
  </sheetData>
  <autoFilter ref="A1:AD136" xr:uid="{BED7954B-E1DA-A44B-B230-1FEF74F50498}">
    <filterColumn colId="1">
      <filters>
        <filter val="Proposed"/>
        <filter val="Under Construction"/>
      </filters>
    </filterColumn>
    <filterColumn colId="2">
      <filters>
        <filter val="South Park"/>
      </filters>
    </filterColumn>
    <sortState xmlns:xlrd2="http://schemas.microsoft.com/office/spreadsheetml/2017/richdata2" ref="A3:AD90">
      <sortCondition ref="A1:A136"/>
    </sortState>
  </autoFilter>
  <sortState xmlns:xlrd2="http://schemas.microsoft.com/office/spreadsheetml/2017/richdata2" ref="A2:AD90">
    <sortCondition ref="A2:A134"/>
    <sortCondition ref="B2:B134"/>
  </sortState>
  <hyperlinks>
    <hyperlink ref="O33" r:id="rId1" xr:uid="{3ADBE14D-BD2F-0D4A-BD24-4B6736FD6E2B}"/>
    <hyperlink ref="O79" r:id="rId2" xr:uid="{9A792C69-BDAB-6545-8C8D-2883B7224BE4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6F1DF-037F-3F4A-B313-1153EE6B8918}">
  <dimension ref="A1:C42"/>
  <sheetViews>
    <sheetView workbookViewId="0">
      <selection activeCell="A6" sqref="A6"/>
    </sheetView>
  </sheetViews>
  <sheetFormatPr baseColWidth="10" defaultRowHeight="15" x14ac:dyDescent="0.2"/>
  <cols>
    <col min="1" max="1" width="72.83203125" customWidth="1"/>
    <col min="2" max="2" width="24.33203125" customWidth="1"/>
    <col min="3" max="3" width="26" customWidth="1"/>
  </cols>
  <sheetData>
    <row r="1" spans="1:3" ht="20" x14ac:dyDescent="0.25">
      <c r="A1" s="30" t="s">
        <v>280</v>
      </c>
      <c r="B1" s="32" t="s">
        <v>288</v>
      </c>
      <c r="C1" s="32" t="s">
        <v>289</v>
      </c>
    </row>
    <row r="2" spans="1:3" ht="20" x14ac:dyDescent="0.25">
      <c r="A2" s="30" t="s">
        <v>281</v>
      </c>
      <c r="B2" s="32">
        <v>504</v>
      </c>
      <c r="C2" s="32">
        <v>184</v>
      </c>
    </row>
    <row r="3" spans="1:3" ht="20" x14ac:dyDescent="0.25">
      <c r="A3" s="30" t="s">
        <v>282</v>
      </c>
      <c r="B3" s="32"/>
      <c r="C3" s="32">
        <v>727</v>
      </c>
    </row>
    <row r="4" spans="1:3" ht="20" x14ac:dyDescent="0.25">
      <c r="A4" s="30" t="s">
        <v>283</v>
      </c>
      <c r="B4" s="32">
        <v>154</v>
      </c>
      <c r="C4" s="32"/>
    </row>
    <row r="5" spans="1:3" ht="20" x14ac:dyDescent="0.25">
      <c r="A5" s="30" t="s">
        <v>284</v>
      </c>
      <c r="B5" s="32"/>
      <c r="C5" s="32">
        <v>43</v>
      </c>
    </row>
    <row r="6" spans="1:3" ht="20" x14ac:dyDescent="0.25">
      <c r="A6" s="30" t="s">
        <v>285</v>
      </c>
      <c r="B6" s="32">
        <v>38</v>
      </c>
      <c r="C6" s="32"/>
    </row>
    <row r="7" spans="1:3" ht="20" x14ac:dyDescent="0.25">
      <c r="A7" s="30" t="s">
        <v>286</v>
      </c>
      <c r="B7" s="32">
        <v>151</v>
      </c>
      <c r="C7" s="32"/>
    </row>
    <row r="8" spans="1:3" ht="20" x14ac:dyDescent="0.25">
      <c r="A8" s="30" t="s">
        <v>287</v>
      </c>
      <c r="B8" s="32"/>
      <c r="C8" s="32"/>
    </row>
    <row r="9" spans="1:3" ht="20" x14ac:dyDescent="0.25">
      <c r="A9" s="31" t="s">
        <v>290</v>
      </c>
      <c r="B9" s="32">
        <f>SUM(B2:B8)</f>
        <v>847</v>
      </c>
      <c r="C9" s="32">
        <f>SUM(C2:C8)</f>
        <v>954</v>
      </c>
    </row>
    <row r="10" spans="1:3" ht="20" x14ac:dyDescent="0.25">
      <c r="B10" s="32"/>
      <c r="C10" s="32"/>
    </row>
    <row r="11" spans="1:3" ht="20" x14ac:dyDescent="0.25">
      <c r="A11" s="30" t="s">
        <v>291</v>
      </c>
      <c r="B11" s="32"/>
      <c r="C11" s="32"/>
    </row>
    <row r="12" spans="1:3" ht="20" x14ac:dyDescent="0.25">
      <c r="A12" s="30" t="s">
        <v>292</v>
      </c>
      <c r="B12" s="32">
        <v>879</v>
      </c>
      <c r="C12" s="32">
        <v>1000</v>
      </c>
    </row>
    <row r="13" spans="1:3" ht="20" x14ac:dyDescent="0.25">
      <c r="A13" s="30" t="s">
        <v>293</v>
      </c>
      <c r="B13" s="32"/>
      <c r="C13" s="32">
        <v>247</v>
      </c>
    </row>
    <row r="14" spans="1:3" ht="20" x14ac:dyDescent="0.25">
      <c r="A14" s="30" t="s">
        <v>294</v>
      </c>
      <c r="B14" s="32">
        <v>374</v>
      </c>
      <c r="C14" s="32">
        <v>373</v>
      </c>
    </row>
    <row r="15" spans="1:3" ht="20" x14ac:dyDescent="0.25">
      <c r="A15" s="30" t="s">
        <v>295</v>
      </c>
      <c r="B15" s="32">
        <v>435</v>
      </c>
      <c r="C15" s="32">
        <v>300</v>
      </c>
    </row>
    <row r="16" spans="1:3" ht="20" x14ac:dyDescent="0.25">
      <c r="A16" s="30" t="s">
        <v>296</v>
      </c>
      <c r="B16" s="32"/>
      <c r="C16" s="32"/>
    </row>
    <row r="17" spans="1:3" ht="20" x14ac:dyDescent="0.25">
      <c r="A17" s="30" t="s">
        <v>297</v>
      </c>
      <c r="B17" s="32">
        <v>227</v>
      </c>
      <c r="C17" s="32"/>
    </row>
    <row r="18" spans="1:3" ht="20" x14ac:dyDescent="0.25">
      <c r="A18" s="30" t="s">
        <v>298</v>
      </c>
      <c r="B18" s="32"/>
      <c r="C18" s="32">
        <v>160</v>
      </c>
    </row>
    <row r="19" spans="1:3" ht="20" x14ac:dyDescent="0.25">
      <c r="A19" s="30" t="s">
        <v>299</v>
      </c>
      <c r="B19" s="32">
        <v>161</v>
      </c>
      <c r="C19" s="32"/>
    </row>
    <row r="20" spans="1:3" ht="20" x14ac:dyDescent="0.25">
      <c r="A20" s="30" t="s">
        <v>300</v>
      </c>
      <c r="B20" s="32">
        <v>248</v>
      </c>
      <c r="C20" s="32"/>
    </row>
    <row r="21" spans="1:3" ht="20" x14ac:dyDescent="0.25">
      <c r="A21" s="30" t="s">
        <v>301</v>
      </c>
      <c r="B21" s="32">
        <v>177</v>
      </c>
      <c r="C21" s="32"/>
    </row>
    <row r="22" spans="1:3" ht="20" x14ac:dyDescent="0.25">
      <c r="A22" s="30" t="s">
        <v>302</v>
      </c>
      <c r="B22" s="32">
        <v>147</v>
      </c>
    </row>
    <row r="23" spans="1:3" ht="20" x14ac:dyDescent="0.25">
      <c r="A23" s="30" t="s">
        <v>303</v>
      </c>
      <c r="B23" s="32">
        <v>794</v>
      </c>
    </row>
    <row r="24" spans="1:3" ht="20" x14ac:dyDescent="0.25">
      <c r="A24" s="30" t="s">
        <v>304</v>
      </c>
      <c r="B24" s="32">
        <v>536</v>
      </c>
    </row>
    <row r="25" spans="1:3" ht="20" x14ac:dyDescent="0.25">
      <c r="A25" s="30" t="s">
        <v>305</v>
      </c>
      <c r="B25" s="32">
        <v>258</v>
      </c>
    </row>
    <row r="26" spans="1:3" ht="20" x14ac:dyDescent="0.25">
      <c r="A26" s="30" t="s">
        <v>306</v>
      </c>
      <c r="B26" s="32">
        <v>700</v>
      </c>
    </row>
    <row r="27" spans="1:3" ht="20" x14ac:dyDescent="0.25">
      <c r="A27" s="31" t="s">
        <v>290</v>
      </c>
      <c r="B27" s="34">
        <f>SUM(B12:B26)</f>
        <v>4936</v>
      </c>
      <c r="C27" s="34">
        <f>SUM(C12:C26)</f>
        <v>2080</v>
      </c>
    </row>
    <row r="28" spans="1:3" ht="19" x14ac:dyDescent="0.25">
      <c r="B28" s="33"/>
      <c r="C28" s="33"/>
    </row>
    <row r="29" spans="1:3" ht="20" x14ac:dyDescent="0.25">
      <c r="A29" s="30" t="s">
        <v>307</v>
      </c>
      <c r="B29" s="33"/>
      <c r="C29" s="33"/>
    </row>
    <row r="30" spans="1:3" ht="20" x14ac:dyDescent="0.25">
      <c r="A30" s="30" t="s">
        <v>308</v>
      </c>
      <c r="B30" s="33"/>
      <c r="C30" s="33">
        <v>861</v>
      </c>
    </row>
    <row r="31" spans="1:3" ht="20" x14ac:dyDescent="0.25">
      <c r="A31" s="30" t="s">
        <v>309</v>
      </c>
      <c r="B31" s="33">
        <v>48</v>
      </c>
      <c r="C31" s="33">
        <v>132</v>
      </c>
    </row>
    <row r="32" spans="1:3" ht="20" x14ac:dyDescent="0.25">
      <c r="A32" s="30" t="s">
        <v>310</v>
      </c>
      <c r="B32" s="33">
        <v>144</v>
      </c>
      <c r="C32" s="33"/>
    </row>
    <row r="33" spans="1:3" ht="20" x14ac:dyDescent="0.25">
      <c r="A33" s="30" t="s">
        <v>311</v>
      </c>
      <c r="B33" s="33">
        <v>312</v>
      </c>
      <c r="C33" s="33"/>
    </row>
    <row r="34" spans="1:3" ht="20" x14ac:dyDescent="0.25">
      <c r="A34" s="30" t="s">
        <v>312</v>
      </c>
      <c r="B34" s="33">
        <v>100</v>
      </c>
      <c r="C34" s="33">
        <v>473</v>
      </c>
    </row>
    <row r="35" spans="1:3" ht="20" x14ac:dyDescent="0.25">
      <c r="A35" s="30" t="s">
        <v>313</v>
      </c>
      <c r="B35" s="33">
        <v>250</v>
      </c>
      <c r="C35" s="33">
        <v>300</v>
      </c>
    </row>
    <row r="36" spans="1:3" ht="20" x14ac:dyDescent="0.25">
      <c r="A36" s="30" t="s">
        <v>314</v>
      </c>
      <c r="B36" s="33">
        <v>284</v>
      </c>
      <c r="C36" s="33"/>
    </row>
    <row r="37" spans="1:3" ht="20" x14ac:dyDescent="0.25">
      <c r="A37" s="30" t="s">
        <v>315</v>
      </c>
      <c r="B37" s="33">
        <v>713</v>
      </c>
      <c r="C37" s="33"/>
    </row>
    <row r="38" spans="1:3" ht="20" x14ac:dyDescent="0.25">
      <c r="A38" s="30" t="s">
        <v>316</v>
      </c>
      <c r="B38" s="33">
        <v>319</v>
      </c>
      <c r="C38" s="33">
        <v>160</v>
      </c>
    </row>
    <row r="39" spans="1:3" ht="20" x14ac:dyDescent="0.25">
      <c r="A39" s="31" t="s">
        <v>290</v>
      </c>
      <c r="B39" s="34">
        <f>SUM(B30:B38)</f>
        <v>2170</v>
      </c>
      <c r="C39" s="34">
        <f>SUM(C30:C38)</f>
        <v>1926</v>
      </c>
    </row>
    <row r="42" spans="1:3" ht="20" x14ac:dyDescent="0.25">
      <c r="A42" s="32" t="s">
        <v>317</v>
      </c>
      <c r="B42" s="35">
        <f>B9+B27+B39</f>
        <v>7953</v>
      </c>
      <c r="C42" s="35">
        <f>C9+C27+C39</f>
        <v>4960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B52DA-B4D1-D649-A7FD-99BEA73C7571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Nov 2021</vt:lpstr>
      <vt:lpstr>Unique list</vt:lpstr>
    </vt:vector>
  </TitlesOfParts>
  <Company>Jones Lang LaSalle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Kreger</dc:creator>
  <cp:lastModifiedBy>Microsoft Office User</cp:lastModifiedBy>
  <cp:lastPrinted>2021-11-05T01:08:47Z</cp:lastPrinted>
  <dcterms:created xsi:type="dcterms:W3CDTF">2015-04-21T17:36:08Z</dcterms:created>
  <dcterms:modified xsi:type="dcterms:W3CDTF">2022-01-03T20:20:46Z</dcterms:modified>
</cp:coreProperties>
</file>